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eu Drive\WGB Documentos\WGB ENGENHARIA\ANTERIORES A 2022\Henrique e Glauber BC (AYA)\"/>
    </mc:Choice>
  </mc:AlternateContent>
  <xr:revisionPtr revIDLastSave="0" documentId="13_ncr:1_{0A3B978F-3604-4872-96D3-9007F11F94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Plan1!$B$1:$BR$68</definedName>
  </definedNames>
  <calcPr calcId="181029"/>
</workbook>
</file>

<file path=xl/calcChain.xml><?xml version="1.0" encoding="utf-8"?>
<calcChain xmlns="http://schemas.openxmlformats.org/spreadsheetml/2006/main">
  <c r="BO24" i="1" l="1"/>
  <c r="BK61" i="1" l="1"/>
  <c r="BJ61" i="1"/>
  <c r="BI61" i="1"/>
  <c r="BN60" i="1"/>
  <c r="BA59" i="1"/>
  <c r="AZ59" i="1"/>
  <c r="AY59" i="1"/>
  <c r="AX59" i="1"/>
  <c r="AW59" i="1"/>
  <c r="BN56" i="1"/>
  <c r="AZ55" i="1"/>
  <c r="AY55" i="1"/>
  <c r="AX55" i="1"/>
  <c r="AW55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AY45" i="1"/>
  <c r="AX45" i="1"/>
  <c r="AW45" i="1"/>
  <c r="AV45" i="1"/>
  <c r="AU45" i="1"/>
  <c r="AT45" i="1"/>
  <c r="AS45" i="1"/>
  <c r="BA41" i="1"/>
  <c r="AZ41" i="1"/>
  <c r="AY41" i="1"/>
  <c r="AX41" i="1"/>
  <c r="AW41" i="1"/>
  <c r="AV41" i="1"/>
  <c r="R41" i="1"/>
  <c r="Q41" i="1"/>
  <c r="BN40" i="1"/>
  <c r="BE39" i="1"/>
  <c r="BD39" i="1"/>
  <c r="BC39" i="1"/>
  <c r="BC61" i="1" s="1"/>
  <c r="BB39" i="1"/>
  <c r="BA39" i="1"/>
  <c r="AZ39" i="1"/>
  <c r="AY39" i="1"/>
  <c r="AX39" i="1"/>
  <c r="AW39" i="1"/>
  <c r="AV39" i="1"/>
  <c r="AU39" i="1"/>
  <c r="AT39" i="1"/>
  <c r="AS39" i="1"/>
  <c r="AR39" i="1"/>
  <c r="BN38" i="1"/>
  <c r="BA37" i="1"/>
  <c r="BA61" i="1" s="1"/>
  <c r="BA63" i="1" s="1"/>
  <c r="AZ37" i="1"/>
  <c r="AY37" i="1"/>
  <c r="AX37" i="1"/>
  <c r="AW37" i="1"/>
  <c r="AV37" i="1"/>
  <c r="AU37" i="1"/>
  <c r="AT37" i="1"/>
  <c r="AS37" i="1"/>
  <c r="AR37" i="1"/>
  <c r="AQ37" i="1"/>
  <c r="AP37" i="1"/>
  <c r="AU35" i="1"/>
  <c r="AT35" i="1"/>
  <c r="AS35" i="1"/>
  <c r="AR35" i="1"/>
  <c r="AQ35" i="1"/>
  <c r="AP35" i="1"/>
  <c r="AO35" i="1"/>
  <c r="AN35" i="1"/>
  <c r="AM35" i="1"/>
  <c r="AL35" i="1"/>
  <c r="AK35" i="1"/>
  <c r="L35" i="1"/>
  <c r="K35" i="1"/>
  <c r="J35" i="1"/>
  <c r="I35" i="1"/>
  <c r="AY33" i="1"/>
  <c r="AX33" i="1"/>
  <c r="AW33" i="1"/>
  <c r="AV33" i="1"/>
  <c r="AU33" i="1"/>
  <c r="AT33" i="1"/>
  <c r="AS33" i="1"/>
  <c r="AR33" i="1"/>
  <c r="AW31" i="1"/>
  <c r="AV31" i="1"/>
  <c r="AU31" i="1"/>
  <c r="AT31" i="1"/>
  <c r="AS31" i="1"/>
  <c r="AR31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BN26" i="1"/>
  <c r="U23" i="1"/>
  <c r="T23" i="1"/>
  <c r="S23" i="1"/>
  <c r="R23" i="1"/>
  <c r="Q23" i="1"/>
  <c r="P23" i="1"/>
  <c r="O23" i="1"/>
  <c r="N23" i="1"/>
  <c r="M23" i="1"/>
  <c r="L23" i="1"/>
  <c r="K23" i="1"/>
  <c r="J23" i="1"/>
  <c r="BN22" i="1"/>
  <c r="BH21" i="1"/>
  <c r="BG21" i="1"/>
  <c r="BF21" i="1"/>
  <c r="BF61" i="1" s="1"/>
  <c r="BE21" i="1"/>
  <c r="BD21" i="1"/>
  <c r="BC21" i="1"/>
  <c r="BB21" i="1"/>
  <c r="BA21" i="1"/>
  <c r="AZ21" i="1"/>
  <c r="BH19" i="1"/>
  <c r="BG19" i="1"/>
  <c r="BF19" i="1"/>
  <c r="BE19" i="1"/>
  <c r="BE61" i="1" s="1"/>
  <c r="BD19" i="1"/>
  <c r="BC19" i="1"/>
  <c r="BB19" i="1"/>
  <c r="BA19" i="1"/>
  <c r="AZ19" i="1"/>
  <c r="AY19" i="1"/>
  <c r="AX19" i="1"/>
  <c r="AW19" i="1"/>
  <c r="BN20" i="1"/>
  <c r="S17" i="1"/>
  <c r="R17" i="1"/>
  <c r="Q17" i="1"/>
  <c r="P17" i="1"/>
  <c r="O17" i="1"/>
  <c r="N17" i="1"/>
  <c r="M17" i="1"/>
  <c r="L17" i="1"/>
  <c r="K17" i="1"/>
  <c r="AY15" i="1"/>
  <c r="AX15" i="1"/>
  <c r="AW15" i="1"/>
  <c r="AV15" i="1"/>
  <c r="AU15" i="1"/>
  <c r="AT15" i="1"/>
  <c r="AS15" i="1"/>
  <c r="AR15" i="1"/>
  <c r="AQ15" i="1"/>
  <c r="BN16" i="1"/>
  <c r="AZ61" i="1" l="1"/>
  <c r="AZ63" i="1" s="1"/>
  <c r="BD61" i="1"/>
  <c r="BD63" i="1" s="1"/>
  <c r="BB61" i="1"/>
  <c r="BB63" i="1" s="1"/>
  <c r="BG61" i="1"/>
  <c r="BH61" i="1"/>
  <c r="BC63" i="1"/>
  <c r="BE63" i="1"/>
  <c r="BF63" i="1"/>
  <c r="BG63" i="1"/>
  <c r="BH63" i="1"/>
  <c r="BI63" i="1"/>
  <c r="BJ63" i="1"/>
  <c r="BK63" i="1"/>
  <c r="BN12" i="1"/>
  <c r="D13" i="1"/>
  <c r="BN14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Q61" i="1" s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D17" i="1"/>
  <c r="E17" i="1"/>
  <c r="F17" i="1"/>
  <c r="G17" i="1"/>
  <c r="H17" i="1"/>
  <c r="I17" i="1"/>
  <c r="J17" i="1"/>
  <c r="BN18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Y61" i="1" s="1"/>
  <c r="D23" i="1"/>
  <c r="E23" i="1"/>
  <c r="F23" i="1"/>
  <c r="G23" i="1"/>
  <c r="H23" i="1"/>
  <c r="I23" i="1"/>
  <c r="BN24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BN28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BN30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BN32" i="1"/>
  <c r="AG33" i="1"/>
  <c r="AH33" i="1"/>
  <c r="AI33" i="1"/>
  <c r="AJ33" i="1"/>
  <c r="AK33" i="1"/>
  <c r="AL33" i="1"/>
  <c r="AM33" i="1"/>
  <c r="AN33" i="1"/>
  <c r="AO33" i="1"/>
  <c r="AP33" i="1"/>
  <c r="AQ33" i="1"/>
  <c r="BN34" i="1"/>
  <c r="H35" i="1"/>
  <c r="AD35" i="1"/>
  <c r="AE35" i="1"/>
  <c r="AF35" i="1"/>
  <c r="AG35" i="1"/>
  <c r="AH35" i="1"/>
  <c r="AI35" i="1"/>
  <c r="AJ35" i="1"/>
  <c r="BN36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K39" i="1"/>
  <c r="AL39" i="1"/>
  <c r="AM39" i="1"/>
  <c r="AN39" i="1"/>
  <c r="AO39" i="1"/>
  <c r="AP39" i="1"/>
  <c r="AQ39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BN42" i="1"/>
  <c r="BN44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BN46" i="1"/>
  <c r="BN48" i="1"/>
  <c r="BO48" i="1"/>
  <c r="BN50" i="1"/>
  <c r="BN52" i="1"/>
  <c r="BN54" i="1"/>
  <c r="AU55" i="1"/>
  <c r="AV55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BN58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AW61" i="1"/>
  <c r="AW63" i="1" s="1"/>
  <c r="AX61" i="1"/>
  <c r="AX63" i="1" s="1"/>
  <c r="BM61" i="1"/>
  <c r="BM63" i="1" s="1"/>
  <c r="AU61" i="1" l="1"/>
  <c r="AU63" i="1" s="1"/>
  <c r="AO61" i="1"/>
  <c r="AO63" i="1" s="1"/>
  <c r="E61" i="1"/>
  <c r="E63" i="1" s="1"/>
  <c r="AC61" i="1"/>
  <c r="AC63" i="1" s="1"/>
  <c r="N61" i="1"/>
  <c r="N63" i="1" s="1"/>
  <c r="I61" i="1"/>
  <c r="I63" i="1" s="1"/>
  <c r="P61" i="1"/>
  <c r="P63" i="1" s="1"/>
  <c r="D61" i="1"/>
  <c r="D62" i="1" s="1"/>
  <c r="M61" i="1"/>
  <c r="M63" i="1" s="1"/>
  <c r="AN61" i="1"/>
  <c r="AN63" i="1" s="1"/>
  <c r="AB61" i="1"/>
  <c r="AB63" i="1" s="1"/>
  <c r="AK61" i="1"/>
  <c r="AK63" i="1" s="1"/>
  <c r="Y61" i="1"/>
  <c r="Y63" i="1" s="1"/>
  <c r="AJ61" i="1"/>
  <c r="AJ63" i="1" s="1"/>
  <c r="X61" i="1"/>
  <c r="X63" i="1" s="1"/>
  <c r="L61" i="1"/>
  <c r="L63" i="1" s="1"/>
  <c r="AQ61" i="1"/>
  <c r="AQ63" i="1" s="1"/>
  <c r="R61" i="1"/>
  <c r="R63" i="1" s="1"/>
  <c r="F61" i="1"/>
  <c r="F63" i="1" s="1"/>
  <c r="AH61" i="1"/>
  <c r="AH63" i="1" s="1"/>
  <c r="V61" i="1"/>
  <c r="V63" i="1" s="1"/>
  <c r="J61" i="1"/>
  <c r="J63" i="1" s="1"/>
  <c r="AG61" i="1"/>
  <c r="AG63" i="1" s="1"/>
  <c r="U61" i="1"/>
  <c r="U63" i="1" s="1"/>
  <c r="H61" i="1"/>
  <c r="H63" i="1" s="1"/>
  <c r="AE61" i="1"/>
  <c r="AE63" i="1" s="1"/>
  <c r="G61" i="1"/>
  <c r="G63" i="1" s="1"/>
  <c r="AT61" i="1"/>
  <c r="AT63" i="1" s="1"/>
  <c r="AR61" i="1"/>
  <c r="AR63" i="1" s="1"/>
  <c r="AF61" i="1"/>
  <c r="AF63" i="1" s="1"/>
  <c r="T61" i="1"/>
  <c r="T63" i="1" s="1"/>
  <c r="AV61" i="1"/>
  <c r="AV63" i="1" s="1"/>
  <c r="S61" i="1"/>
  <c r="S63" i="1" s="1"/>
  <c r="S64" i="1" s="1"/>
  <c r="AS61" i="1"/>
  <c r="AS63" i="1" s="1"/>
  <c r="AL61" i="1"/>
  <c r="AL63" i="1" s="1"/>
  <c r="Z61" i="1"/>
  <c r="Z63" i="1" s="1"/>
  <c r="AP61" i="1"/>
  <c r="AP63" i="1" s="1"/>
  <c r="AD61" i="1"/>
  <c r="AD63" i="1" s="1"/>
  <c r="W61" i="1"/>
  <c r="W63" i="1" s="1"/>
  <c r="K61" i="1"/>
  <c r="K63" i="1" s="1"/>
  <c r="AI61" i="1"/>
  <c r="AI63" i="1" s="1"/>
  <c r="AM61" i="1"/>
  <c r="AM63" i="1" s="1"/>
  <c r="AA61" i="1"/>
  <c r="AA63" i="1" s="1"/>
  <c r="O61" i="1"/>
  <c r="O63" i="1" s="1"/>
  <c r="AY63" i="1"/>
  <c r="Q63" i="1"/>
  <c r="AC70" i="1"/>
  <c r="E62" i="1" l="1"/>
  <c r="BK65" i="1"/>
  <c r="AZ65" i="1"/>
  <c r="BE65" i="1"/>
  <c r="BF65" i="1"/>
  <c r="BG65" i="1"/>
  <c r="BA65" i="1"/>
  <c r="BH65" i="1"/>
  <c r="BJ65" i="1"/>
  <c r="BB65" i="1"/>
  <c r="BC65" i="1"/>
  <c r="BD65" i="1"/>
  <c r="BI65" i="1"/>
  <c r="F62" i="1"/>
  <c r="G62" i="1" s="1"/>
  <c r="H62" i="1" s="1"/>
  <c r="I62" i="1" s="1"/>
  <c r="J62" i="1" s="1"/>
  <c r="K62" i="1" s="1"/>
  <c r="L62" i="1" s="1"/>
  <c r="M62" i="1" s="1"/>
  <c r="N62" i="1" s="1"/>
  <c r="O62" i="1" s="1"/>
  <c r="P62" i="1" s="1"/>
  <c r="Q62" i="1" s="1"/>
  <c r="R62" i="1" s="1"/>
  <c r="S62" i="1" s="1"/>
  <c r="T62" i="1" s="1"/>
  <c r="U62" i="1" s="1"/>
  <c r="V62" i="1" s="1"/>
  <c r="W62" i="1" s="1"/>
  <c r="X62" i="1" s="1"/>
  <c r="Y62" i="1" s="1"/>
  <c r="Z62" i="1" s="1"/>
  <c r="AA62" i="1" s="1"/>
  <c r="AB62" i="1" s="1"/>
  <c r="AC62" i="1" s="1"/>
  <c r="AD62" i="1" s="1"/>
  <c r="AE62" i="1" s="1"/>
  <c r="AF62" i="1" s="1"/>
  <c r="AG62" i="1" s="1"/>
  <c r="AH62" i="1" s="1"/>
  <c r="AI62" i="1" s="1"/>
  <c r="AJ62" i="1" s="1"/>
  <c r="AK62" i="1" s="1"/>
  <c r="AL62" i="1" s="1"/>
  <c r="AM62" i="1" s="1"/>
  <c r="AN62" i="1" s="1"/>
  <c r="AO62" i="1" s="1"/>
  <c r="AP62" i="1" s="1"/>
  <c r="AQ62" i="1" s="1"/>
  <c r="AR62" i="1" s="1"/>
  <c r="AS62" i="1" s="1"/>
  <c r="AT62" i="1" s="1"/>
  <c r="AU62" i="1" s="1"/>
  <c r="AV62" i="1" s="1"/>
  <c r="AW62" i="1" s="1"/>
  <c r="AX62" i="1" s="1"/>
  <c r="AY62" i="1" s="1"/>
  <c r="AZ62" i="1" s="1"/>
  <c r="BA62" i="1" s="1"/>
  <c r="BB62" i="1" s="1"/>
  <c r="BC62" i="1" s="1"/>
  <c r="BD62" i="1" s="1"/>
  <c r="BE62" i="1" s="1"/>
  <c r="BF62" i="1" s="1"/>
  <c r="BG62" i="1" s="1"/>
  <c r="BH62" i="1" s="1"/>
  <c r="BI62" i="1" s="1"/>
  <c r="BJ62" i="1" s="1"/>
  <c r="BK62" i="1" s="1"/>
  <c r="D63" i="1"/>
  <c r="D64" i="1" s="1"/>
  <c r="E64" i="1" s="1"/>
  <c r="F64" i="1" s="1"/>
  <c r="G64" i="1" s="1"/>
  <c r="H64" i="1" s="1"/>
  <c r="I64" i="1" s="1"/>
  <c r="J64" i="1" s="1"/>
  <c r="K64" i="1" s="1"/>
  <c r="L64" i="1" s="1"/>
  <c r="M64" i="1" s="1"/>
  <c r="N64" i="1" s="1"/>
  <c r="O64" i="1" s="1"/>
  <c r="P64" i="1" s="1"/>
  <c r="Q64" i="1" s="1"/>
  <c r="R64" i="1" s="1"/>
  <c r="T64" i="1"/>
  <c r="U64" i="1" s="1"/>
  <c r="V64" i="1" s="1"/>
  <c r="W64" i="1" s="1"/>
  <c r="X64" i="1" s="1"/>
  <c r="Y64" i="1" s="1"/>
  <c r="Z64" i="1" s="1"/>
  <c r="AA64" i="1" s="1"/>
  <c r="AB64" i="1" s="1"/>
  <c r="AC64" i="1" s="1"/>
  <c r="AD64" i="1" s="1"/>
  <c r="AE64" i="1" s="1"/>
  <c r="AF64" i="1" s="1"/>
  <c r="AG64" i="1" s="1"/>
  <c r="AH64" i="1" s="1"/>
  <c r="AI64" i="1" s="1"/>
  <c r="AJ64" i="1" s="1"/>
  <c r="AK64" i="1" s="1"/>
  <c r="AL64" i="1" s="1"/>
  <c r="AM64" i="1" s="1"/>
  <c r="AN64" i="1" s="1"/>
  <c r="AO64" i="1" s="1"/>
  <c r="AP64" i="1" s="1"/>
  <c r="AQ64" i="1" s="1"/>
  <c r="AR64" i="1" s="1"/>
  <c r="AS64" i="1" s="1"/>
  <c r="AT64" i="1" s="1"/>
  <c r="AU64" i="1" s="1"/>
  <c r="AV64" i="1" s="1"/>
  <c r="AW64" i="1" s="1"/>
  <c r="AX64" i="1" s="1"/>
  <c r="AY64" i="1" s="1"/>
  <c r="AZ64" i="1" s="1"/>
  <c r="BA64" i="1" s="1"/>
  <c r="BB64" i="1" s="1"/>
  <c r="BC64" i="1" s="1"/>
  <c r="BD64" i="1" s="1"/>
  <c r="BE64" i="1" s="1"/>
  <c r="BF64" i="1" s="1"/>
  <c r="BG64" i="1" s="1"/>
  <c r="BH64" i="1" s="1"/>
  <c r="BI64" i="1" s="1"/>
  <c r="BJ64" i="1" s="1"/>
  <c r="BK64" i="1" s="1"/>
  <c r="AK65" i="1"/>
  <c r="R65" i="1"/>
  <c r="AN65" i="1"/>
  <c r="W65" i="1"/>
  <c r="O65" i="1"/>
  <c r="AD65" i="1"/>
  <c r="AR65" i="1"/>
  <c r="U65" i="1"/>
  <c r="V65" i="1"/>
  <c r="BL23" i="1"/>
  <c r="BL39" i="1"/>
  <c r="BL33" i="1"/>
  <c r="BL41" i="1"/>
  <c r="BL55" i="1"/>
  <c r="BL47" i="1"/>
  <c r="BL13" i="1"/>
  <c r="BL19" i="1"/>
  <c r="BL17" i="1"/>
  <c r="BL21" i="1"/>
  <c r="BL25" i="1"/>
  <c r="BL59" i="1"/>
  <c r="BL15" i="1"/>
  <c r="BL31" i="1"/>
  <c r="BL53" i="1"/>
  <c r="BL37" i="1"/>
  <c r="BL45" i="1"/>
  <c r="BL29" i="1"/>
  <c r="BL35" i="1"/>
  <c r="AW65" i="1"/>
  <c r="BL49" i="1"/>
  <c r="BL57" i="1"/>
  <c r="BL51" i="1"/>
  <c r="AL65" i="1"/>
  <c r="AV65" i="1"/>
  <c r="AJ65" i="1"/>
  <c r="P65" i="1"/>
  <c r="AC65" i="1"/>
  <c r="T65" i="1"/>
  <c r="AQ65" i="1"/>
  <c r="M65" i="1"/>
  <c r="K65" i="1"/>
  <c r="E65" i="1"/>
  <c r="AF65" i="1"/>
  <c r="H65" i="1"/>
  <c r="AX65" i="1"/>
  <c r="Y65" i="1"/>
  <c r="I65" i="1"/>
  <c r="AU65" i="1"/>
  <c r="J65" i="1"/>
  <c r="D65" i="1"/>
  <c r="N65" i="1"/>
  <c r="AT65" i="1"/>
  <c r="AG65" i="1"/>
  <c r="AP65" i="1"/>
  <c r="AY65" i="1"/>
  <c r="AH65" i="1"/>
  <c r="AA65" i="1"/>
  <c r="AO65" i="1"/>
  <c r="AS65" i="1"/>
  <c r="L65" i="1"/>
  <c r="Q65" i="1"/>
  <c r="G65" i="1"/>
  <c r="F65" i="1"/>
  <c r="AB65" i="1"/>
  <c r="AM65" i="1"/>
  <c r="Z65" i="1"/>
  <c r="AE65" i="1"/>
  <c r="S65" i="1"/>
  <c r="X65" i="1"/>
  <c r="AI65" i="1"/>
  <c r="BL61" i="1" l="1"/>
  <c r="BL63" i="1"/>
</calcChain>
</file>

<file path=xl/sharedStrings.xml><?xml version="1.0" encoding="utf-8"?>
<sst xmlns="http://schemas.openxmlformats.org/spreadsheetml/2006/main" count="34" uniqueCount="34">
  <si>
    <t>PERCENTUAL DO SERVIÇO</t>
  </si>
  <si>
    <t>Serviço/Mês</t>
  </si>
  <si>
    <t>Totais c/ percentual mês</t>
  </si>
  <si>
    <t>Totais c/ bdi acumulado</t>
  </si>
  <si>
    <t>Totais c/ bdi mês</t>
  </si>
  <si>
    <t>Totais s/ bdi acumulado</t>
  </si>
  <si>
    <t>Totais s/ bdi mês</t>
  </si>
  <si>
    <t>total</t>
  </si>
  <si>
    <t>1.1. Serviços Técnicos</t>
  </si>
  <si>
    <t>1.2. Serviço Preliminares</t>
  </si>
  <si>
    <t>1.3. Instalações Provisórias</t>
  </si>
  <si>
    <t>1.4. Máquinas e Ferramentas</t>
  </si>
  <si>
    <t>1.5. Admnistração da Obra</t>
  </si>
  <si>
    <t>2. Fundação</t>
  </si>
  <si>
    <t>3. Supraestrutura</t>
  </si>
  <si>
    <t>4. Paredes e Painéis</t>
  </si>
  <si>
    <t xml:space="preserve">4.2; 4.3; 4.4. Esquadrias </t>
  </si>
  <si>
    <t>4.1. Alvenarias e Divisórias</t>
  </si>
  <si>
    <t>5.1. Cobertura e Forros</t>
  </si>
  <si>
    <t>5.2. Impermeabilizações</t>
  </si>
  <si>
    <t>6.1 Revestimento interno e externo</t>
  </si>
  <si>
    <t>6.2. Pintura e 6.3 Serralheria</t>
  </si>
  <si>
    <t>8.1. Instalações</t>
  </si>
  <si>
    <t>8.1.1. Instalações Elétricas</t>
  </si>
  <si>
    <t>8.1.4. Instalações Hidraulicas</t>
  </si>
  <si>
    <t>8.1.5.1 - 8.1.5.5. PPCI</t>
  </si>
  <si>
    <t>8.1.6. GLP</t>
  </si>
  <si>
    <t>8.1.7. Elevador</t>
  </si>
  <si>
    <t>8.2. Aparelhos</t>
  </si>
  <si>
    <t>7. Pavimentação, Pisos, Rodapés, Soleitas e Peitoris</t>
  </si>
  <si>
    <t>8.1.2. Instalações telefônicas</t>
  </si>
  <si>
    <t>8.1.3. Instalações de Porteiro eletrônico</t>
  </si>
  <si>
    <t>Cronograma Físico-financeiro</t>
  </si>
  <si>
    <t>Planejamento e controle de Obras
Obra: AYA EMPREENDIMENTOS
IMOBILIARIOS LTDA End.: ESTALEIRO GRANDE, BALNEÁRIO CAMBORIÚ - 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</si>
</sst>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0" fontId="2" fillId="0" borderId="0" xfId="0" applyNumberFormat="1" applyFont="1"/>
    <xf numFmtId="164" fontId="2" fillId="0" borderId="0" xfId="0" applyNumberFormat="1" applyFont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44" fontId="5" fillId="3" borderId="0" xfId="2" applyFont="1" applyFill="1" applyBorder="1"/>
    <xf numFmtId="44" fontId="2" fillId="0" borderId="0" xfId="2" applyFont="1"/>
    <xf numFmtId="0" fontId="2" fillId="2" borderId="3" xfId="0" applyFont="1" applyFill="1" applyBorder="1" applyAlignment="1">
      <alignment horizontal="center" vertical="center"/>
    </xf>
    <xf numFmtId="44" fontId="2" fillId="0" borderId="3" xfId="2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0" fontId="2" fillId="0" borderId="3" xfId="1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center" vertical="center"/>
    </xf>
    <xf numFmtId="44" fontId="2" fillId="2" borderId="3" xfId="2" applyFont="1" applyFill="1" applyBorder="1" applyAlignment="1">
      <alignment horizontal="center" vertical="center"/>
    </xf>
    <xf numFmtId="44" fontId="2" fillId="2" borderId="3" xfId="0" applyNumberFormat="1" applyFont="1" applyFill="1" applyBorder="1" applyAlignment="1">
      <alignment horizontal="center" vertical="center"/>
    </xf>
    <xf numFmtId="10" fontId="2" fillId="2" borderId="3" xfId="1" applyNumberFormat="1" applyFont="1" applyFill="1" applyBorder="1" applyAlignment="1">
      <alignment horizontal="center" vertical="center"/>
    </xf>
    <xf numFmtId="10" fontId="2" fillId="0" borderId="0" xfId="0" applyNumberFormat="1" applyFont="1" applyAlignment="1">
      <alignment horizontal="center"/>
    </xf>
    <xf numFmtId="44" fontId="2" fillId="0" borderId="0" xfId="0" applyNumberFormat="1" applyFont="1"/>
    <xf numFmtId="9" fontId="2" fillId="3" borderId="0" xfId="1" applyFont="1" applyFill="1" applyBorder="1" applyAlignment="1">
      <alignment vertical="center"/>
    </xf>
    <xf numFmtId="0" fontId="8" fillId="0" borderId="0" xfId="0" applyFont="1"/>
    <xf numFmtId="10" fontId="9" fillId="0" borderId="3" xfId="1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0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" fontId="2" fillId="0" borderId="0" xfId="0" applyNumberFormat="1" applyFont="1"/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44" fontId="2" fillId="2" borderId="4" xfId="2" applyFont="1" applyFill="1" applyBorder="1" applyAlignment="1">
      <alignment horizontal="center" vertical="center"/>
    </xf>
    <xf numFmtId="44" fontId="2" fillId="2" borderId="5" xfId="2" applyFont="1" applyFill="1" applyBorder="1" applyAlignment="1">
      <alignment horizontal="center" vertical="center"/>
    </xf>
    <xf numFmtId="9" fontId="2" fillId="2" borderId="4" xfId="1" applyFont="1" applyFill="1" applyBorder="1" applyAlignment="1">
      <alignment horizontal="center" vertical="center"/>
    </xf>
    <xf numFmtId="9" fontId="2" fillId="2" borderId="5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9" fontId="2" fillId="2" borderId="1" xfId="1" applyFont="1" applyFill="1" applyBorder="1" applyAlignment="1">
      <alignment horizontal="center" vertical="center"/>
    </xf>
    <xf numFmtId="9" fontId="2" fillId="2" borderId="2" xfId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7" fontId="4" fillId="2" borderId="3" xfId="0" applyNumberFormat="1" applyFont="1" applyFill="1" applyBorder="1" applyAlignment="1">
      <alignment horizontal="center" vertical="center"/>
    </xf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67234</xdr:colOff>
      <xdr:row>1</xdr:row>
      <xdr:rowOff>156883</xdr:rowOff>
    </xdr:from>
    <xdr:to>
      <xdr:col>4</xdr:col>
      <xdr:colOff>1456837</xdr:colOff>
      <xdr:row>10</xdr:row>
      <xdr:rowOff>101308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B0D72A5-816F-4409-967E-F035C4CEA8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29434" y="328333"/>
          <a:ext cx="2580228" cy="1963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72"/>
  <sheetViews>
    <sheetView tabSelected="1" view="pageBreakPreview" topLeftCell="B1" zoomScaleNormal="51" zoomScaleSheetLayoutView="100" workbookViewId="0">
      <selection activeCell="F2" sqref="F2:BM11"/>
    </sheetView>
  </sheetViews>
  <sheetFormatPr defaultRowHeight="12.75" x14ac:dyDescent="0.2"/>
  <cols>
    <col min="1" max="1" width="9.140625" style="1" hidden="1" customWidth="1"/>
    <col min="2" max="2" width="3.7109375" style="1" customWidth="1"/>
    <col min="3" max="3" width="31.7109375" style="1" customWidth="1"/>
    <col min="4" max="4" width="17.85546875" style="2" customWidth="1"/>
    <col min="5" max="5" width="22.7109375" style="2" customWidth="1"/>
    <col min="6" max="6" width="17" style="2" customWidth="1"/>
    <col min="7" max="7" width="16.28515625" style="2" customWidth="1"/>
    <col min="8" max="8" width="16.7109375" style="2" customWidth="1"/>
    <col min="9" max="9" width="18.28515625" style="2" customWidth="1"/>
    <col min="10" max="10" width="16.5703125" style="2" customWidth="1"/>
    <col min="11" max="11" width="18.5703125" style="2" customWidth="1"/>
    <col min="12" max="12" width="18.42578125" style="1" customWidth="1"/>
    <col min="13" max="13" width="17.140625" style="2" customWidth="1"/>
    <col min="14" max="14" width="17" style="1" customWidth="1"/>
    <col min="15" max="15" width="17.85546875" style="2" customWidth="1"/>
    <col min="16" max="16" width="17.5703125" style="1" customWidth="1"/>
    <col min="17" max="17" width="20.140625" style="2" customWidth="1"/>
    <col min="18" max="20" width="18.42578125" style="1" customWidth="1"/>
    <col min="21" max="21" width="19.42578125" style="2" customWidth="1"/>
    <col min="22" max="22" width="18.42578125" style="1" customWidth="1"/>
    <col min="23" max="23" width="16.5703125" style="2" customWidth="1"/>
    <col min="24" max="24" width="17.7109375" style="1" bestFit="1" customWidth="1"/>
    <col min="25" max="25" width="19.5703125" style="2" customWidth="1"/>
    <col min="26" max="26" width="18.28515625" style="1" bestFit="1" customWidth="1"/>
    <col min="27" max="27" width="17.7109375" style="2" bestFit="1" customWidth="1"/>
    <col min="28" max="28" width="21.28515625" style="2" customWidth="1"/>
    <col min="29" max="29" width="21.85546875" style="1" customWidth="1"/>
    <col min="30" max="30" width="17.7109375" style="1" customWidth="1"/>
    <col min="31" max="31" width="20.28515625" style="1" customWidth="1"/>
    <col min="32" max="32" width="20" style="1" customWidth="1"/>
    <col min="33" max="33" width="19" style="1" customWidth="1"/>
    <col min="34" max="34" width="20.5703125" style="1" customWidth="1"/>
    <col min="35" max="35" width="18.140625" style="1" customWidth="1"/>
    <col min="36" max="36" width="18.85546875" style="1" customWidth="1"/>
    <col min="37" max="37" width="17.85546875" style="1" customWidth="1"/>
    <col min="38" max="38" width="15.7109375" style="1" customWidth="1"/>
    <col min="39" max="39" width="19.28515625" style="1" customWidth="1"/>
    <col min="40" max="40" width="19.5703125" style="1" customWidth="1"/>
    <col min="41" max="41" width="21.28515625" style="1" customWidth="1"/>
    <col min="42" max="42" width="20.7109375" style="1" customWidth="1"/>
    <col min="43" max="43" width="18.28515625" style="1" customWidth="1"/>
    <col min="44" max="44" width="22.5703125" style="1" customWidth="1"/>
    <col min="45" max="45" width="20.28515625" style="1" customWidth="1"/>
    <col min="46" max="46" width="17" style="1" customWidth="1"/>
    <col min="47" max="47" width="16.5703125" style="1" customWidth="1"/>
    <col min="48" max="49" width="15.85546875" style="1" customWidth="1"/>
    <col min="50" max="50" width="15.7109375" style="1" customWidth="1"/>
    <col min="51" max="63" width="16.7109375" style="1" customWidth="1"/>
    <col min="64" max="64" width="9.140625" style="1" customWidth="1"/>
    <col min="65" max="65" width="19" style="1" customWidth="1"/>
    <col min="66" max="66" width="9.140625" style="1"/>
    <col min="67" max="67" width="20.5703125" style="1" customWidth="1"/>
    <col min="68" max="16384" width="9.140625" style="1"/>
  </cols>
  <sheetData>
    <row r="1" spans="3:67" ht="13.5" thickBot="1" x14ac:dyDescent="0.25"/>
    <row r="2" spans="3:67" ht="15" customHeight="1" thickBot="1" x14ac:dyDescent="0.25">
      <c r="C2" s="43" t="s">
        <v>33</v>
      </c>
      <c r="D2" s="44"/>
      <c r="E2" s="44"/>
      <c r="F2" s="37" t="s">
        <v>32</v>
      </c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</row>
    <row r="3" spans="3:67" ht="14.25" customHeight="1" thickBot="1" x14ac:dyDescent="0.25">
      <c r="C3" s="43"/>
      <c r="D3" s="44"/>
      <c r="E3" s="44"/>
      <c r="F3" s="37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</row>
    <row r="4" spans="3:67" ht="15" customHeight="1" thickBot="1" x14ac:dyDescent="0.25">
      <c r="C4" s="43"/>
      <c r="D4" s="44"/>
      <c r="E4" s="44"/>
      <c r="F4" s="37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</row>
    <row r="5" spans="3:67" ht="15" customHeight="1" thickBot="1" x14ac:dyDescent="0.25">
      <c r="C5" s="43"/>
      <c r="D5" s="44"/>
      <c r="E5" s="44"/>
      <c r="F5" s="37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</row>
    <row r="6" spans="3:67" ht="15.75" customHeight="1" thickBot="1" x14ac:dyDescent="0.25">
      <c r="C6" s="43"/>
      <c r="D6" s="44"/>
      <c r="E6" s="44"/>
      <c r="F6" s="37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</row>
    <row r="7" spans="3:67" ht="39" customHeight="1" thickBot="1" x14ac:dyDescent="0.25">
      <c r="C7" s="43"/>
      <c r="D7" s="44"/>
      <c r="E7" s="44"/>
      <c r="F7" s="37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</row>
    <row r="8" spans="3:67" ht="15" customHeight="1" thickBot="1" x14ac:dyDescent="0.25">
      <c r="C8" s="43"/>
      <c r="D8" s="44"/>
      <c r="E8" s="44"/>
      <c r="F8" s="37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</row>
    <row r="9" spans="3:67" ht="15" customHeight="1" thickBot="1" x14ac:dyDescent="0.25">
      <c r="C9" s="43"/>
      <c r="D9" s="44"/>
      <c r="E9" s="44"/>
      <c r="F9" s="37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</row>
    <row r="10" spans="3:67" ht="15" customHeight="1" thickBot="1" x14ac:dyDescent="0.25">
      <c r="C10" s="43"/>
      <c r="D10" s="44"/>
      <c r="E10" s="44"/>
      <c r="F10" s="37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</row>
    <row r="11" spans="3:67" ht="15.75" customHeight="1" thickBot="1" x14ac:dyDescent="0.25">
      <c r="C11" s="43"/>
      <c r="D11" s="44"/>
      <c r="E11" s="44"/>
      <c r="F11" s="39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</row>
    <row r="12" spans="3:67" ht="19.5" customHeight="1" thickBot="1" x14ac:dyDescent="0.25">
      <c r="C12" s="9" t="s">
        <v>1</v>
      </c>
      <c r="D12" s="45">
        <v>45292</v>
      </c>
      <c r="E12" s="45">
        <v>45323</v>
      </c>
      <c r="F12" s="45">
        <v>45352</v>
      </c>
      <c r="G12" s="45">
        <v>45383</v>
      </c>
      <c r="H12" s="45">
        <v>45413</v>
      </c>
      <c r="I12" s="45">
        <v>45444</v>
      </c>
      <c r="J12" s="45">
        <v>45474</v>
      </c>
      <c r="K12" s="45">
        <v>45505</v>
      </c>
      <c r="L12" s="45">
        <v>45536</v>
      </c>
      <c r="M12" s="45">
        <v>45566</v>
      </c>
      <c r="N12" s="45">
        <v>45597</v>
      </c>
      <c r="O12" s="45">
        <v>45627</v>
      </c>
      <c r="P12" s="45">
        <v>45658</v>
      </c>
      <c r="Q12" s="45">
        <v>45689</v>
      </c>
      <c r="R12" s="45">
        <v>45717</v>
      </c>
      <c r="S12" s="45">
        <v>45748</v>
      </c>
      <c r="T12" s="45">
        <v>45778</v>
      </c>
      <c r="U12" s="45">
        <v>45809</v>
      </c>
      <c r="V12" s="45">
        <v>45839</v>
      </c>
      <c r="W12" s="45">
        <v>45870</v>
      </c>
      <c r="X12" s="45">
        <v>45901</v>
      </c>
      <c r="Y12" s="45">
        <v>45931</v>
      </c>
      <c r="Z12" s="45">
        <v>45962</v>
      </c>
      <c r="AA12" s="45">
        <v>45992</v>
      </c>
      <c r="AB12" s="45">
        <v>46023</v>
      </c>
      <c r="AC12" s="45">
        <v>46054</v>
      </c>
      <c r="AD12" s="45">
        <v>46082</v>
      </c>
      <c r="AE12" s="45">
        <v>46113</v>
      </c>
      <c r="AF12" s="45">
        <v>46143</v>
      </c>
      <c r="AG12" s="45">
        <v>46174</v>
      </c>
      <c r="AH12" s="45">
        <v>46204</v>
      </c>
      <c r="AI12" s="45">
        <v>46235</v>
      </c>
      <c r="AJ12" s="45">
        <v>46266</v>
      </c>
      <c r="AK12" s="45">
        <v>46296</v>
      </c>
      <c r="AL12" s="45">
        <v>46327</v>
      </c>
      <c r="AM12" s="45">
        <v>46357</v>
      </c>
      <c r="AN12" s="45">
        <v>46388</v>
      </c>
      <c r="AO12" s="45">
        <v>46419</v>
      </c>
      <c r="AP12" s="45">
        <v>46447</v>
      </c>
      <c r="AQ12" s="45">
        <v>46478</v>
      </c>
      <c r="AR12" s="45">
        <v>46508</v>
      </c>
      <c r="AS12" s="45">
        <v>46539</v>
      </c>
      <c r="AT12" s="45">
        <v>46569</v>
      </c>
      <c r="AU12" s="45">
        <v>46600</v>
      </c>
      <c r="AV12" s="45">
        <v>46631</v>
      </c>
      <c r="AW12" s="45">
        <v>46661</v>
      </c>
      <c r="AX12" s="45">
        <v>46692</v>
      </c>
      <c r="AY12" s="45">
        <v>46722</v>
      </c>
      <c r="AZ12" s="45">
        <v>46753</v>
      </c>
      <c r="BA12" s="45">
        <v>46784</v>
      </c>
      <c r="BB12" s="45">
        <v>46813</v>
      </c>
      <c r="BC12" s="45">
        <v>46844</v>
      </c>
      <c r="BD12" s="45">
        <v>46874</v>
      </c>
      <c r="BE12" s="45">
        <v>46905</v>
      </c>
      <c r="BF12" s="45">
        <v>46935</v>
      </c>
      <c r="BG12" s="45">
        <v>46966</v>
      </c>
      <c r="BH12" s="45">
        <v>46997</v>
      </c>
      <c r="BI12" s="45">
        <v>47027</v>
      </c>
      <c r="BJ12" s="45">
        <v>47058</v>
      </c>
      <c r="BK12" s="45">
        <v>47088</v>
      </c>
      <c r="BL12" s="35" t="s">
        <v>0</v>
      </c>
      <c r="BM12" s="36"/>
      <c r="BN12" s="18">
        <f>SUM(D12:AM12)</f>
        <v>1649680</v>
      </c>
    </row>
    <row r="13" spans="3:67" ht="13.5" thickBot="1" x14ac:dyDescent="0.25">
      <c r="C13" s="29" t="s">
        <v>8</v>
      </c>
      <c r="D13" s="10">
        <f>D14*BM13</f>
        <v>1095072.07</v>
      </c>
      <c r="E13" s="11"/>
      <c r="F13" s="11"/>
      <c r="G13" s="11"/>
      <c r="H13" s="11"/>
      <c r="I13" s="10"/>
      <c r="J13" s="11"/>
      <c r="K13" s="11"/>
      <c r="L13" s="11"/>
      <c r="M13" s="11"/>
      <c r="N13" s="11"/>
      <c r="O13" s="11"/>
      <c r="P13" s="11"/>
      <c r="Q13" s="11"/>
      <c r="R13" s="11"/>
      <c r="S13" s="10"/>
      <c r="T13" s="11"/>
      <c r="U13" s="11"/>
      <c r="V13" s="11"/>
      <c r="W13" s="11"/>
      <c r="X13" s="10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2">
        <f>BM13/$AC$70</f>
        <v>4.8603882440280653E-2</v>
      </c>
      <c r="BM13" s="13">
        <v>1095072.07</v>
      </c>
      <c r="BN13" s="3"/>
    </row>
    <row r="14" spans="3:67" ht="13.5" thickBot="1" x14ac:dyDescent="0.25">
      <c r="C14" s="30"/>
      <c r="D14" s="14">
        <v>1</v>
      </c>
      <c r="E14" s="11"/>
      <c r="F14" s="11"/>
      <c r="G14" s="11"/>
      <c r="H14" s="11"/>
      <c r="I14" s="10"/>
      <c r="J14" s="11"/>
      <c r="K14" s="11"/>
      <c r="L14" s="11"/>
      <c r="M14" s="11"/>
      <c r="N14" s="11"/>
      <c r="O14" s="11"/>
      <c r="P14" s="11"/>
      <c r="Q14" s="11"/>
      <c r="R14" s="11"/>
      <c r="S14" s="14"/>
      <c r="T14" s="11"/>
      <c r="U14" s="11"/>
      <c r="V14" s="11"/>
      <c r="W14" s="11"/>
      <c r="X14" s="10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2"/>
      <c r="BM14" s="13"/>
      <c r="BN14" s="18">
        <f>SUM(D14:AM14)</f>
        <v>1</v>
      </c>
    </row>
    <row r="15" spans="3:67" ht="13.5" thickBot="1" x14ac:dyDescent="0.25">
      <c r="C15" s="29" t="s">
        <v>9</v>
      </c>
      <c r="D15" s="10">
        <f t="shared" ref="D15:AP15" si="0">D16*$BM$15</f>
        <v>13533.543503999999</v>
      </c>
      <c r="E15" s="10">
        <f t="shared" si="0"/>
        <v>13533.543503999999</v>
      </c>
      <c r="F15" s="10">
        <f t="shared" si="0"/>
        <v>13533.543503999999</v>
      </c>
      <c r="G15" s="10">
        <f t="shared" si="0"/>
        <v>13533.543503999999</v>
      </c>
      <c r="H15" s="10">
        <f t="shared" si="0"/>
        <v>13533.543503999999</v>
      </c>
      <c r="I15" s="10">
        <f t="shared" si="0"/>
        <v>13533.543503999999</v>
      </c>
      <c r="J15" s="10">
        <f t="shared" si="0"/>
        <v>13533.543503999999</v>
      </c>
      <c r="K15" s="10">
        <f t="shared" si="0"/>
        <v>13533.543503999999</v>
      </c>
      <c r="L15" s="10">
        <f t="shared" si="0"/>
        <v>13533.543503999999</v>
      </c>
      <c r="M15" s="10">
        <f t="shared" si="0"/>
        <v>13533.543503999999</v>
      </c>
      <c r="N15" s="10">
        <f t="shared" si="0"/>
        <v>13533.543503999999</v>
      </c>
      <c r="O15" s="10">
        <f t="shared" si="0"/>
        <v>13533.543503999999</v>
      </c>
      <c r="P15" s="10">
        <f t="shared" si="0"/>
        <v>13533.543503999999</v>
      </c>
      <c r="Q15" s="10">
        <f t="shared" si="0"/>
        <v>13533.543503999999</v>
      </c>
      <c r="R15" s="10">
        <f t="shared" si="0"/>
        <v>13533.543503999999</v>
      </c>
      <c r="S15" s="10">
        <f t="shared" si="0"/>
        <v>13533.543503999999</v>
      </c>
      <c r="T15" s="10">
        <f t="shared" si="0"/>
        <v>13533.543503999999</v>
      </c>
      <c r="U15" s="10">
        <f t="shared" si="0"/>
        <v>13533.543503999999</v>
      </c>
      <c r="V15" s="10">
        <f t="shared" si="0"/>
        <v>13533.543503999999</v>
      </c>
      <c r="W15" s="10">
        <f t="shared" si="0"/>
        <v>13533.543503999999</v>
      </c>
      <c r="X15" s="10">
        <f t="shared" si="0"/>
        <v>13533.543503999999</v>
      </c>
      <c r="Y15" s="10">
        <f t="shared" si="0"/>
        <v>13533.543503999999</v>
      </c>
      <c r="Z15" s="10">
        <f t="shared" si="0"/>
        <v>13533.543503999999</v>
      </c>
      <c r="AA15" s="10">
        <f t="shared" si="0"/>
        <v>13533.543503999999</v>
      </c>
      <c r="AB15" s="10">
        <f t="shared" si="0"/>
        <v>13533.543503999999</v>
      </c>
      <c r="AC15" s="10">
        <f t="shared" si="0"/>
        <v>13533.543503999999</v>
      </c>
      <c r="AD15" s="10">
        <f t="shared" si="0"/>
        <v>13533.543503999999</v>
      </c>
      <c r="AE15" s="10">
        <f t="shared" si="0"/>
        <v>13533.543503999999</v>
      </c>
      <c r="AF15" s="10">
        <f t="shared" si="0"/>
        <v>13533.543503999999</v>
      </c>
      <c r="AG15" s="10">
        <f t="shared" si="0"/>
        <v>13533.543503999999</v>
      </c>
      <c r="AH15" s="10">
        <f t="shared" si="0"/>
        <v>13533.543503999999</v>
      </c>
      <c r="AI15" s="10">
        <f t="shared" si="0"/>
        <v>13533.543503999999</v>
      </c>
      <c r="AJ15" s="10">
        <f t="shared" si="0"/>
        <v>13533.543503999999</v>
      </c>
      <c r="AK15" s="10">
        <f t="shared" si="0"/>
        <v>13533.543503999999</v>
      </c>
      <c r="AL15" s="10">
        <f t="shared" si="0"/>
        <v>13533.543503999999</v>
      </c>
      <c r="AM15" s="10">
        <f t="shared" si="0"/>
        <v>13533.543503999999</v>
      </c>
      <c r="AN15" s="10">
        <f t="shared" si="0"/>
        <v>13533.543503999999</v>
      </c>
      <c r="AO15" s="10">
        <f t="shared" si="0"/>
        <v>13533.543503999999</v>
      </c>
      <c r="AP15" s="10">
        <f t="shared" si="0"/>
        <v>13533.543503999999</v>
      </c>
      <c r="AQ15" s="10">
        <f t="shared" ref="AQ15:AY15" si="1">AQ16*$BM$15</f>
        <v>13533.543503999999</v>
      </c>
      <c r="AR15" s="10">
        <f t="shared" si="1"/>
        <v>13533.543503999999</v>
      </c>
      <c r="AS15" s="10">
        <f t="shared" si="1"/>
        <v>13533.543503999999</v>
      </c>
      <c r="AT15" s="10">
        <f t="shared" si="1"/>
        <v>13533.543503999999</v>
      </c>
      <c r="AU15" s="10">
        <f t="shared" si="1"/>
        <v>13533.543503999999</v>
      </c>
      <c r="AV15" s="10">
        <f t="shared" si="1"/>
        <v>13533.543503999999</v>
      </c>
      <c r="AW15" s="10">
        <f t="shared" si="1"/>
        <v>13533.543503999999</v>
      </c>
      <c r="AX15" s="10">
        <f t="shared" si="1"/>
        <v>13533.543503999999</v>
      </c>
      <c r="AY15" s="10">
        <f t="shared" si="1"/>
        <v>14574.585311999999</v>
      </c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2">
        <f>BM15/$AC$70</f>
        <v>2.8878620776215908E-2</v>
      </c>
      <c r="BM15" s="13">
        <v>650651.13</v>
      </c>
      <c r="BN15" s="3"/>
    </row>
    <row r="16" spans="3:67" ht="13.5" thickBot="1" x14ac:dyDescent="0.25">
      <c r="C16" s="30"/>
      <c r="D16" s="14">
        <v>2.0799999999999999E-2</v>
      </c>
      <c r="E16" s="14">
        <v>2.0799999999999999E-2</v>
      </c>
      <c r="F16" s="14">
        <v>2.0799999999999999E-2</v>
      </c>
      <c r="G16" s="14">
        <v>2.0799999999999999E-2</v>
      </c>
      <c r="H16" s="14">
        <v>2.0799999999999999E-2</v>
      </c>
      <c r="I16" s="14">
        <v>2.0799999999999999E-2</v>
      </c>
      <c r="J16" s="14">
        <v>2.0799999999999999E-2</v>
      </c>
      <c r="K16" s="14">
        <v>2.0799999999999999E-2</v>
      </c>
      <c r="L16" s="14">
        <v>2.0799999999999999E-2</v>
      </c>
      <c r="M16" s="14">
        <v>2.0799999999999999E-2</v>
      </c>
      <c r="N16" s="14">
        <v>2.0799999999999999E-2</v>
      </c>
      <c r="O16" s="14">
        <v>2.0799999999999999E-2</v>
      </c>
      <c r="P16" s="14">
        <v>2.0799999999999999E-2</v>
      </c>
      <c r="Q16" s="14">
        <v>2.0799999999999999E-2</v>
      </c>
      <c r="R16" s="14">
        <v>2.0799999999999999E-2</v>
      </c>
      <c r="S16" s="14">
        <v>2.0799999999999999E-2</v>
      </c>
      <c r="T16" s="14">
        <v>2.0799999999999999E-2</v>
      </c>
      <c r="U16" s="14">
        <v>2.0799999999999999E-2</v>
      </c>
      <c r="V16" s="14">
        <v>2.0799999999999999E-2</v>
      </c>
      <c r="W16" s="14">
        <v>2.0799999999999999E-2</v>
      </c>
      <c r="X16" s="14">
        <v>2.0799999999999999E-2</v>
      </c>
      <c r="Y16" s="14">
        <v>2.0799999999999999E-2</v>
      </c>
      <c r="Z16" s="14">
        <v>2.0799999999999999E-2</v>
      </c>
      <c r="AA16" s="14">
        <v>2.0799999999999999E-2</v>
      </c>
      <c r="AB16" s="14">
        <v>2.0799999999999999E-2</v>
      </c>
      <c r="AC16" s="14">
        <v>2.0799999999999999E-2</v>
      </c>
      <c r="AD16" s="14">
        <v>2.0799999999999999E-2</v>
      </c>
      <c r="AE16" s="14">
        <v>2.0799999999999999E-2</v>
      </c>
      <c r="AF16" s="14">
        <v>2.0799999999999999E-2</v>
      </c>
      <c r="AG16" s="14">
        <v>2.0799999999999999E-2</v>
      </c>
      <c r="AH16" s="14">
        <v>2.0799999999999999E-2</v>
      </c>
      <c r="AI16" s="14">
        <v>2.0799999999999999E-2</v>
      </c>
      <c r="AJ16" s="14">
        <v>2.0799999999999999E-2</v>
      </c>
      <c r="AK16" s="14">
        <v>2.0799999999999999E-2</v>
      </c>
      <c r="AL16" s="14">
        <v>2.0799999999999999E-2</v>
      </c>
      <c r="AM16" s="14">
        <v>2.0799999999999999E-2</v>
      </c>
      <c r="AN16" s="14">
        <v>2.0799999999999999E-2</v>
      </c>
      <c r="AO16" s="14">
        <v>2.0799999999999999E-2</v>
      </c>
      <c r="AP16" s="14">
        <v>2.0799999999999999E-2</v>
      </c>
      <c r="AQ16" s="14">
        <v>2.0799999999999999E-2</v>
      </c>
      <c r="AR16" s="14">
        <v>2.0799999999999999E-2</v>
      </c>
      <c r="AS16" s="14">
        <v>2.0799999999999999E-2</v>
      </c>
      <c r="AT16" s="14">
        <v>2.0799999999999999E-2</v>
      </c>
      <c r="AU16" s="14">
        <v>2.0799999999999999E-2</v>
      </c>
      <c r="AV16" s="14">
        <v>2.0799999999999999E-2</v>
      </c>
      <c r="AW16" s="14">
        <v>2.0799999999999999E-2</v>
      </c>
      <c r="AX16" s="14">
        <v>2.0799999999999999E-2</v>
      </c>
      <c r="AY16" s="14">
        <v>2.24E-2</v>
      </c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2"/>
      <c r="BM16" s="13"/>
      <c r="BN16" s="18">
        <f>SUM(D16:BK16)</f>
        <v>1.0000000000000007</v>
      </c>
      <c r="BO16" s="4"/>
    </row>
    <row r="17" spans="3:67" ht="13.5" thickBot="1" x14ac:dyDescent="0.25">
      <c r="C17" s="29" t="s">
        <v>10</v>
      </c>
      <c r="D17" s="10">
        <f t="shared" ref="D17:S17" si="2">D18*$BM$17</f>
        <v>220750.25200000001</v>
      </c>
      <c r="E17" s="10">
        <f t="shared" si="2"/>
        <v>58829.942157999998</v>
      </c>
      <c r="F17" s="10">
        <f t="shared" si="2"/>
        <v>58829.942157999998</v>
      </c>
      <c r="G17" s="10">
        <f t="shared" si="2"/>
        <v>58829.942157999998</v>
      </c>
      <c r="H17" s="10">
        <f t="shared" si="2"/>
        <v>58829.942157999998</v>
      </c>
      <c r="I17" s="10">
        <f t="shared" si="2"/>
        <v>58829.942157999998</v>
      </c>
      <c r="J17" s="10">
        <f t="shared" si="2"/>
        <v>58829.942157999998</v>
      </c>
      <c r="K17" s="10">
        <f t="shared" si="2"/>
        <v>58829.942157999998</v>
      </c>
      <c r="L17" s="10">
        <f t="shared" si="2"/>
        <v>58829.942157999998</v>
      </c>
      <c r="M17" s="10">
        <f t="shared" si="2"/>
        <v>58829.942157999998</v>
      </c>
      <c r="N17" s="10">
        <f t="shared" si="2"/>
        <v>58829.942157999998</v>
      </c>
      <c r="O17" s="10">
        <f t="shared" si="2"/>
        <v>58829.942157999998</v>
      </c>
      <c r="P17" s="10">
        <f t="shared" si="2"/>
        <v>58829.942157999998</v>
      </c>
      <c r="Q17" s="10">
        <f t="shared" si="2"/>
        <v>58829.942157999998</v>
      </c>
      <c r="R17" s="10">
        <f t="shared" si="2"/>
        <v>58829.942157999998</v>
      </c>
      <c r="S17" s="10">
        <f t="shared" si="2"/>
        <v>59381.817788</v>
      </c>
      <c r="T17" s="10"/>
      <c r="U17" s="10"/>
      <c r="V17" s="10"/>
      <c r="W17" s="11"/>
      <c r="X17" s="10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2">
        <f>BM17/$AC$70</f>
        <v>4.8989101223585803E-2</v>
      </c>
      <c r="BM17" s="13">
        <v>1103751.26</v>
      </c>
      <c r="BN17" s="3"/>
    </row>
    <row r="18" spans="3:67" ht="13.5" thickBot="1" x14ac:dyDescent="0.25">
      <c r="C18" s="30"/>
      <c r="D18" s="14">
        <v>0.2</v>
      </c>
      <c r="E18" s="14">
        <v>5.33E-2</v>
      </c>
      <c r="F18" s="14">
        <v>5.33E-2</v>
      </c>
      <c r="G18" s="14">
        <v>5.33E-2</v>
      </c>
      <c r="H18" s="14">
        <v>5.33E-2</v>
      </c>
      <c r="I18" s="14">
        <v>5.33E-2</v>
      </c>
      <c r="J18" s="14">
        <v>5.33E-2</v>
      </c>
      <c r="K18" s="14">
        <v>5.33E-2</v>
      </c>
      <c r="L18" s="14">
        <v>5.33E-2</v>
      </c>
      <c r="M18" s="14">
        <v>5.33E-2</v>
      </c>
      <c r="N18" s="14">
        <v>5.33E-2</v>
      </c>
      <c r="O18" s="14">
        <v>5.33E-2</v>
      </c>
      <c r="P18" s="14">
        <v>5.33E-2</v>
      </c>
      <c r="Q18" s="14">
        <v>5.33E-2</v>
      </c>
      <c r="R18" s="14">
        <v>5.33E-2</v>
      </c>
      <c r="S18" s="14">
        <v>5.3800000000000001E-2</v>
      </c>
      <c r="T18" s="14"/>
      <c r="U18" s="14"/>
      <c r="V18" s="14"/>
      <c r="W18" s="11"/>
      <c r="X18" s="10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2"/>
      <c r="BM18" s="13"/>
      <c r="BN18" s="18">
        <f>SUM(D18:AM18)</f>
        <v>1.0000000000000002</v>
      </c>
    </row>
    <row r="19" spans="3:67" ht="13.5" thickBot="1" x14ac:dyDescent="0.25">
      <c r="C19" s="29" t="s">
        <v>11</v>
      </c>
      <c r="D19" s="10">
        <f t="shared" ref="D19:Q19" si="3">D20*$BM$19</f>
        <v>21795.210000000003</v>
      </c>
      <c r="E19" s="10">
        <f t="shared" si="3"/>
        <v>8718.0840000000007</v>
      </c>
      <c r="F19" s="10">
        <f t="shared" si="3"/>
        <v>8718.0840000000007</v>
      </c>
      <c r="G19" s="10">
        <f t="shared" si="3"/>
        <v>8718.0840000000007</v>
      </c>
      <c r="H19" s="10">
        <f t="shared" si="3"/>
        <v>3203.8958699999998</v>
      </c>
      <c r="I19" s="10">
        <f t="shared" si="3"/>
        <v>3203.8958699999998</v>
      </c>
      <c r="J19" s="10">
        <f t="shared" si="3"/>
        <v>3203.8958699999998</v>
      </c>
      <c r="K19" s="10">
        <f t="shared" si="3"/>
        <v>3203.8958699999998</v>
      </c>
      <c r="L19" s="10">
        <f t="shared" si="3"/>
        <v>3203.8958699999998</v>
      </c>
      <c r="M19" s="10">
        <f t="shared" si="3"/>
        <v>3203.8958699999998</v>
      </c>
      <c r="N19" s="10">
        <f t="shared" si="3"/>
        <v>3203.8958699999998</v>
      </c>
      <c r="O19" s="10">
        <f t="shared" si="3"/>
        <v>3203.8958699999998</v>
      </c>
      <c r="P19" s="10">
        <f t="shared" si="3"/>
        <v>3203.8958699999998</v>
      </c>
      <c r="Q19" s="10">
        <f t="shared" si="3"/>
        <v>3203.8958699999998</v>
      </c>
      <c r="R19" s="11"/>
      <c r="S19" s="10">
        <f t="shared" ref="S19:AV19" si="4">S20*$BM$19</f>
        <v>3203.8958699999998</v>
      </c>
      <c r="T19" s="10">
        <f t="shared" si="4"/>
        <v>3203.8958699999998</v>
      </c>
      <c r="U19" s="10">
        <f t="shared" si="4"/>
        <v>3203.8958699999998</v>
      </c>
      <c r="V19" s="10">
        <f t="shared" si="4"/>
        <v>3203.8958699999998</v>
      </c>
      <c r="W19" s="10">
        <f t="shared" si="4"/>
        <v>3203.8958699999998</v>
      </c>
      <c r="X19" s="10">
        <f t="shared" si="4"/>
        <v>3203.8958699999998</v>
      </c>
      <c r="Y19" s="10">
        <f t="shared" si="4"/>
        <v>3203.8958699999998</v>
      </c>
      <c r="Z19" s="10">
        <f t="shared" si="4"/>
        <v>3203.8958699999998</v>
      </c>
      <c r="AA19" s="10">
        <f t="shared" si="4"/>
        <v>3203.8958699999998</v>
      </c>
      <c r="AB19" s="10">
        <f t="shared" si="4"/>
        <v>3203.8958699999998</v>
      </c>
      <c r="AC19" s="10">
        <f t="shared" si="4"/>
        <v>3203.8958699999998</v>
      </c>
      <c r="AD19" s="10">
        <f t="shared" si="4"/>
        <v>3203.8958699999998</v>
      </c>
      <c r="AE19" s="10">
        <f t="shared" si="4"/>
        <v>3203.8958699999998</v>
      </c>
      <c r="AF19" s="10">
        <f t="shared" si="4"/>
        <v>3203.8958699999998</v>
      </c>
      <c r="AG19" s="10">
        <f t="shared" si="4"/>
        <v>3203.8958699999998</v>
      </c>
      <c r="AH19" s="10">
        <f t="shared" si="4"/>
        <v>3203.8958699999998</v>
      </c>
      <c r="AI19" s="10">
        <f t="shared" si="4"/>
        <v>3203.8958699999998</v>
      </c>
      <c r="AJ19" s="10">
        <f t="shared" si="4"/>
        <v>3203.8958699999998</v>
      </c>
      <c r="AK19" s="10">
        <f t="shared" si="4"/>
        <v>3203.8958699999998</v>
      </c>
      <c r="AL19" s="10">
        <f t="shared" si="4"/>
        <v>3203.8958699999998</v>
      </c>
      <c r="AM19" s="10">
        <f t="shared" si="4"/>
        <v>3203.8958699999998</v>
      </c>
      <c r="AN19" s="10">
        <f t="shared" si="4"/>
        <v>3203.8958699999998</v>
      </c>
      <c r="AO19" s="10">
        <f t="shared" si="4"/>
        <v>3203.8958699999998</v>
      </c>
      <c r="AP19" s="10">
        <f t="shared" si="4"/>
        <v>3203.8958699999998</v>
      </c>
      <c r="AQ19" s="10">
        <f t="shared" si="4"/>
        <v>3203.8958699999998</v>
      </c>
      <c r="AR19" s="10">
        <f t="shared" si="4"/>
        <v>3203.8958699999998</v>
      </c>
      <c r="AS19" s="10">
        <f t="shared" si="4"/>
        <v>3203.8958699999998</v>
      </c>
      <c r="AT19" s="10">
        <f t="shared" si="4"/>
        <v>3203.8958699999998</v>
      </c>
      <c r="AU19" s="10">
        <f t="shared" si="4"/>
        <v>3203.8958699999998</v>
      </c>
      <c r="AV19" s="10">
        <f t="shared" si="4"/>
        <v>3203.8958699999998</v>
      </c>
      <c r="AW19" s="10">
        <f t="shared" ref="AW19:BH19" si="5">AW20*$BM$19</f>
        <v>3203.8958699999998</v>
      </c>
      <c r="AX19" s="10">
        <f t="shared" si="5"/>
        <v>3203.8958699999998</v>
      </c>
      <c r="AY19" s="10">
        <f t="shared" si="5"/>
        <v>3203.8958699999998</v>
      </c>
      <c r="AZ19" s="10">
        <f t="shared" si="5"/>
        <v>3203.8958699999998</v>
      </c>
      <c r="BA19" s="10">
        <f t="shared" si="5"/>
        <v>3203.8958699999998</v>
      </c>
      <c r="BB19" s="10">
        <f t="shared" si="5"/>
        <v>3203.8958699999998</v>
      </c>
      <c r="BC19" s="10">
        <f t="shared" si="5"/>
        <v>3203.8958699999998</v>
      </c>
      <c r="BD19" s="10">
        <f t="shared" si="5"/>
        <v>3203.8958699999998</v>
      </c>
      <c r="BE19" s="10">
        <f t="shared" si="5"/>
        <v>3203.8958699999998</v>
      </c>
      <c r="BF19" s="10">
        <f t="shared" si="5"/>
        <v>3203.8958699999998</v>
      </c>
      <c r="BG19" s="10">
        <f t="shared" si="5"/>
        <v>3203.8958699999998</v>
      </c>
      <c r="BH19" s="10">
        <f t="shared" si="5"/>
        <v>3400.05276</v>
      </c>
      <c r="BI19" s="10"/>
      <c r="BJ19" s="10"/>
      <c r="BK19" s="10"/>
      <c r="BL19" s="12">
        <f>BM19/$AC$70</f>
        <v>9.6736265458877892E-3</v>
      </c>
      <c r="BM19" s="13">
        <v>217952.1</v>
      </c>
      <c r="BN19" s="3"/>
    </row>
    <row r="20" spans="3:67" ht="13.5" thickBot="1" x14ac:dyDescent="0.25">
      <c r="C20" s="30"/>
      <c r="D20" s="14">
        <v>0.1</v>
      </c>
      <c r="E20" s="14">
        <v>0.04</v>
      </c>
      <c r="F20" s="14">
        <v>0.04</v>
      </c>
      <c r="G20" s="14">
        <v>0.04</v>
      </c>
      <c r="H20" s="14">
        <v>1.47E-2</v>
      </c>
      <c r="I20" s="14">
        <v>1.47E-2</v>
      </c>
      <c r="J20" s="14">
        <v>1.47E-2</v>
      </c>
      <c r="K20" s="14">
        <v>1.47E-2</v>
      </c>
      <c r="L20" s="14">
        <v>1.47E-2</v>
      </c>
      <c r="M20" s="14">
        <v>1.47E-2</v>
      </c>
      <c r="N20" s="14">
        <v>1.47E-2</v>
      </c>
      <c r="O20" s="14">
        <v>1.47E-2</v>
      </c>
      <c r="P20" s="14">
        <v>1.47E-2</v>
      </c>
      <c r="Q20" s="14">
        <v>1.47E-2</v>
      </c>
      <c r="R20" s="14">
        <v>1.47E-2</v>
      </c>
      <c r="S20" s="14">
        <v>1.47E-2</v>
      </c>
      <c r="T20" s="14">
        <v>1.47E-2</v>
      </c>
      <c r="U20" s="14">
        <v>1.47E-2</v>
      </c>
      <c r="V20" s="14">
        <v>1.47E-2</v>
      </c>
      <c r="W20" s="14">
        <v>1.47E-2</v>
      </c>
      <c r="X20" s="14">
        <v>1.47E-2</v>
      </c>
      <c r="Y20" s="14">
        <v>1.47E-2</v>
      </c>
      <c r="Z20" s="14">
        <v>1.47E-2</v>
      </c>
      <c r="AA20" s="14">
        <v>1.47E-2</v>
      </c>
      <c r="AB20" s="14">
        <v>1.47E-2</v>
      </c>
      <c r="AC20" s="14">
        <v>1.47E-2</v>
      </c>
      <c r="AD20" s="14">
        <v>1.47E-2</v>
      </c>
      <c r="AE20" s="14">
        <v>1.47E-2</v>
      </c>
      <c r="AF20" s="14">
        <v>1.47E-2</v>
      </c>
      <c r="AG20" s="14">
        <v>1.47E-2</v>
      </c>
      <c r="AH20" s="14">
        <v>1.47E-2</v>
      </c>
      <c r="AI20" s="14">
        <v>1.47E-2</v>
      </c>
      <c r="AJ20" s="14">
        <v>1.47E-2</v>
      </c>
      <c r="AK20" s="14">
        <v>1.47E-2</v>
      </c>
      <c r="AL20" s="14">
        <v>1.47E-2</v>
      </c>
      <c r="AM20" s="14">
        <v>1.47E-2</v>
      </c>
      <c r="AN20" s="14">
        <v>1.47E-2</v>
      </c>
      <c r="AO20" s="14">
        <v>1.47E-2</v>
      </c>
      <c r="AP20" s="14">
        <v>1.47E-2</v>
      </c>
      <c r="AQ20" s="14">
        <v>1.47E-2</v>
      </c>
      <c r="AR20" s="14">
        <v>1.47E-2</v>
      </c>
      <c r="AS20" s="14">
        <v>1.47E-2</v>
      </c>
      <c r="AT20" s="14">
        <v>1.47E-2</v>
      </c>
      <c r="AU20" s="14">
        <v>1.47E-2</v>
      </c>
      <c r="AV20" s="14">
        <v>1.47E-2</v>
      </c>
      <c r="AW20" s="14">
        <v>1.47E-2</v>
      </c>
      <c r="AX20" s="14">
        <v>1.47E-2</v>
      </c>
      <c r="AY20" s="14">
        <v>1.47E-2</v>
      </c>
      <c r="AZ20" s="14">
        <v>1.47E-2</v>
      </c>
      <c r="BA20" s="14">
        <v>1.47E-2</v>
      </c>
      <c r="BB20" s="14">
        <v>1.47E-2</v>
      </c>
      <c r="BC20" s="14">
        <v>1.47E-2</v>
      </c>
      <c r="BD20" s="14">
        <v>1.47E-2</v>
      </c>
      <c r="BE20" s="14">
        <v>1.47E-2</v>
      </c>
      <c r="BF20" s="14">
        <v>1.47E-2</v>
      </c>
      <c r="BG20" s="14">
        <v>1.47E-2</v>
      </c>
      <c r="BH20" s="14">
        <v>1.5599999999999999E-2</v>
      </c>
      <c r="BI20" s="24"/>
      <c r="BJ20" s="24"/>
      <c r="BK20" s="24"/>
      <c r="BL20" s="22"/>
      <c r="BM20" s="23"/>
      <c r="BN20" s="18">
        <f>SUM(D20:BH20)</f>
        <v>1.0000000000000013</v>
      </c>
    </row>
    <row r="21" spans="3:67" ht="13.5" thickBot="1" x14ac:dyDescent="0.25">
      <c r="C21" s="29" t="s">
        <v>12</v>
      </c>
      <c r="D21" s="10">
        <f t="shared" ref="D21:AI21" si="6">D22*$BM$21</f>
        <v>30084.610150000004</v>
      </c>
      <c r="E21" s="10">
        <f t="shared" si="6"/>
        <v>30084.610150000004</v>
      </c>
      <c r="F21" s="10">
        <f t="shared" si="6"/>
        <v>30084.610150000004</v>
      </c>
      <c r="G21" s="10">
        <f t="shared" si="6"/>
        <v>30084.610150000004</v>
      </c>
      <c r="H21" s="10">
        <f t="shared" si="6"/>
        <v>30084.610150000004</v>
      </c>
      <c r="I21" s="10">
        <f t="shared" si="6"/>
        <v>30084.610150000004</v>
      </c>
      <c r="J21" s="10">
        <f t="shared" si="6"/>
        <v>30084.610150000004</v>
      </c>
      <c r="K21" s="10">
        <f t="shared" si="6"/>
        <v>30084.610150000004</v>
      </c>
      <c r="L21" s="10">
        <f t="shared" si="6"/>
        <v>30084.610150000004</v>
      </c>
      <c r="M21" s="10">
        <f t="shared" si="6"/>
        <v>30084.610150000004</v>
      </c>
      <c r="N21" s="10">
        <f t="shared" si="6"/>
        <v>30084.610150000004</v>
      </c>
      <c r="O21" s="10">
        <f t="shared" si="6"/>
        <v>30084.610150000004</v>
      </c>
      <c r="P21" s="10">
        <f t="shared" si="6"/>
        <v>30084.610150000004</v>
      </c>
      <c r="Q21" s="10">
        <f t="shared" si="6"/>
        <v>30084.610150000004</v>
      </c>
      <c r="R21" s="10">
        <f t="shared" si="6"/>
        <v>30084.610150000004</v>
      </c>
      <c r="S21" s="10">
        <f t="shared" si="6"/>
        <v>35757.708063999999</v>
      </c>
      <c r="T21" s="10">
        <f t="shared" si="6"/>
        <v>30084.610150000004</v>
      </c>
      <c r="U21" s="10">
        <f t="shared" si="6"/>
        <v>30084.610150000004</v>
      </c>
      <c r="V21" s="10">
        <f t="shared" si="6"/>
        <v>30084.610150000004</v>
      </c>
      <c r="W21" s="10">
        <f t="shared" si="6"/>
        <v>30084.610150000004</v>
      </c>
      <c r="X21" s="10">
        <f t="shared" si="6"/>
        <v>30084.610150000004</v>
      </c>
      <c r="Y21" s="10">
        <f t="shared" si="6"/>
        <v>30084.610150000004</v>
      </c>
      <c r="Z21" s="10">
        <f t="shared" si="6"/>
        <v>30084.610150000004</v>
      </c>
      <c r="AA21" s="10">
        <f t="shared" si="6"/>
        <v>30084.610150000004</v>
      </c>
      <c r="AB21" s="10">
        <f t="shared" si="6"/>
        <v>30084.610150000004</v>
      </c>
      <c r="AC21" s="10">
        <f t="shared" si="6"/>
        <v>30084.610150000004</v>
      </c>
      <c r="AD21" s="10">
        <f t="shared" si="6"/>
        <v>30084.610150000004</v>
      </c>
      <c r="AE21" s="10">
        <f t="shared" si="6"/>
        <v>30084.610150000004</v>
      </c>
      <c r="AF21" s="10">
        <f t="shared" si="6"/>
        <v>30084.610150000004</v>
      </c>
      <c r="AG21" s="10">
        <f t="shared" si="6"/>
        <v>30084.610150000004</v>
      </c>
      <c r="AH21" s="10">
        <f t="shared" si="6"/>
        <v>30084.610150000004</v>
      </c>
      <c r="AI21" s="10">
        <f t="shared" si="6"/>
        <v>30084.610150000004</v>
      </c>
      <c r="AJ21" s="10">
        <f t="shared" ref="AJ21:BH21" si="7">AJ22*$BM$21</f>
        <v>30084.610150000004</v>
      </c>
      <c r="AK21" s="10">
        <f t="shared" si="7"/>
        <v>30084.610150000004</v>
      </c>
      <c r="AL21" s="10">
        <f t="shared" si="7"/>
        <v>30084.610150000004</v>
      </c>
      <c r="AM21" s="10">
        <f t="shared" si="7"/>
        <v>30084.610150000004</v>
      </c>
      <c r="AN21" s="10">
        <f t="shared" si="7"/>
        <v>30084.610150000004</v>
      </c>
      <c r="AO21" s="10">
        <f t="shared" si="7"/>
        <v>30084.610150000004</v>
      </c>
      <c r="AP21" s="10">
        <f t="shared" si="7"/>
        <v>30084.610150000004</v>
      </c>
      <c r="AQ21" s="10">
        <f t="shared" si="7"/>
        <v>30084.610150000004</v>
      </c>
      <c r="AR21" s="10">
        <f t="shared" si="7"/>
        <v>30084.610150000004</v>
      </c>
      <c r="AS21" s="10">
        <f t="shared" si="7"/>
        <v>30084.610150000004</v>
      </c>
      <c r="AT21" s="10">
        <f t="shared" si="7"/>
        <v>30084.610150000004</v>
      </c>
      <c r="AU21" s="10">
        <f t="shared" si="7"/>
        <v>30084.610150000004</v>
      </c>
      <c r="AV21" s="10">
        <f t="shared" si="7"/>
        <v>30084.610150000004</v>
      </c>
      <c r="AW21" s="10">
        <f t="shared" si="7"/>
        <v>30084.610150000004</v>
      </c>
      <c r="AX21" s="10">
        <f t="shared" si="7"/>
        <v>30084.610150000004</v>
      </c>
      <c r="AY21" s="10">
        <f t="shared" si="7"/>
        <v>30084.610150000004</v>
      </c>
      <c r="AZ21" s="10">
        <f t="shared" si="7"/>
        <v>30084.610150000004</v>
      </c>
      <c r="BA21" s="10">
        <f t="shared" si="7"/>
        <v>30084.610150000004</v>
      </c>
      <c r="BB21" s="10">
        <f t="shared" si="7"/>
        <v>30084.610150000004</v>
      </c>
      <c r="BC21" s="10">
        <f t="shared" si="7"/>
        <v>30084.610150000004</v>
      </c>
      <c r="BD21" s="10">
        <f t="shared" si="7"/>
        <v>30084.610150000004</v>
      </c>
      <c r="BE21" s="10">
        <f t="shared" si="7"/>
        <v>30084.610150000004</v>
      </c>
      <c r="BF21" s="10">
        <f t="shared" si="7"/>
        <v>30084.610150000004</v>
      </c>
      <c r="BG21" s="10">
        <f t="shared" si="7"/>
        <v>30084.610150000004</v>
      </c>
      <c r="BH21" s="10">
        <f t="shared" si="7"/>
        <v>28709.313686000001</v>
      </c>
      <c r="BI21" s="10"/>
      <c r="BJ21" s="10"/>
      <c r="BK21" s="10"/>
      <c r="BL21" s="22">
        <f>BM21/$AC$70</f>
        <v>7.6301767582280758E-2</v>
      </c>
      <c r="BM21" s="23">
        <v>1719120.58</v>
      </c>
      <c r="BN21" s="3"/>
      <c r="BO21" s="4">
        <v>22338.41</v>
      </c>
    </row>
    <row r="22" spans="3:67" ht="13.5" thickBot="1" x14ac:dyDescent="0.25">
      <c r="C22" s="30"/>
      <c r="D22" s="14">
        <v>1.7500000000000002E-2</v>
      </c>
      <c r="E22" s="14">
        <v>1.7500000000000002E-2</v>
      </c>
      <c r="F22" s="14">
        <v>1.7500000000000002E-2</v>
      </c>
      <c r="G22" s="14">
        <v>1.7500000000000002E-2</v>
      </c>
      <c r="H22" s="14">
        <v>1.7500000000000002E-2</v>
      </c>
      <c r="I22" s="14">
        <v>1.7500000000000002E-2</v>
      </c>
      <c r="J22" s="14">
        <v>1.7500000000000002E-2</v>
      </c>
      <c r="K22" s="14">
        <v>1.7500000000000002E-2</v>
      </c>
      <c r="L22" s="14">
        <v>1.7500000000000002E-2</v>
      </c>
      <c r="M22" s="14">
        <v>1.7500000000000002E-2</v>
      </c>
      <c r="N22" s="14">
        <v>1.7500000000000002E-2</v>
      </c>
      <c r="O22" s="14">
        <v>1.7500000000000002E-2</v>
      </c>
      <c r="P22" s="14">
        <v>1.7500000000000002E-2</v>
      </c>
      <c r="Q22" s="14">
        <v>1.7500000000000002E-2</v>
      </c>
      <c r="R22" s="14">
        <v>1.7500000000000002E-2</v>
      </c>
      <c r="S22" s="14">
        <v>2.0799999999999999E-2</v>
      </c>
      <c r="T22" s="14">
        <v>1.7500000000000002E-2</v>
      </c>
      <c r="U22" s="14">
        <v>1.7500000000000002E-2</v>
      </c>
      <c r="V22" s="14">
        <v>1.7500000000000002E-2</v>
      </c>
      <c r="W22" s="14">
        <v>1.7500000000000002E-2</v>
      </c>
      <c r="X22" s="14">
        <v>1.7500000000000002E-2</v>
      </c>
      <c r="Y22" s="14">
        <v>1.7500000000000002E-2</v>
      </c>
      <c r="Z22" s="14">
        <v>1.7500000000000002E-2</v>
      </c>
      <c r="AA22" s="14">
        <v>1.7500000000000002E-2</v>
      </c>
      <c r="AB22" s="14">
        <v>1.7500000000000002E-2</v>
      </c>
      <c r="AC22" s="14">
        <v>1.7500000000000002E-2</v>
      </c>
      <c r="AD22" s="14">
        <v>1.7500000000000002E-2</v>
      </c>
      <c r="AE22" s="14">
        <v>1.7500000000000002E-2</v>
      </c>
      <c r="AF22" s="14">
        <v>1.7500000000000002E-2</v>
      </c>
      <c r="AG22" s="14">
        <v>1.7500000000000002E-2</v>
      </c>
      <c r="AH22" s="14">
        <v>1.7500000000000002E-2</v>
      </c>
      <c r="AI22" s="14">
        <v>1.7500000000000002E-2</v>
      </c>
      <c r="AJ22" s="14">
        <v>1.7500000000000002E-2</v>
      </c>
      <c r="AK22" s="14">
        <v>1.7500000000000002E-2</v>
      </c>
      <c r="AL22" s="14">
        <v>1.7500000000000002E-2</v>
      </c>
      <c r="AM22" s="14">
        <v>1.7500000000000002E-2</v>
      </c>
      <c r="AN22" s="14">
        <v>1.7500000000000002E-2</v>
      </c>
      <c r="AO22" s="14">
        <v>1.7500000000000002E-2</v>
      </c>
      <c r="AP22" s="14">
        <v>1.7500000000000002E-2</v>
      </c>
      <c r="AQ22" s="14">
        <v>1.7500000000000002E-2</v>
      </c>
      <c r="AR22" s="14">
        <v>1.7500000000000002E-2</v>
      </c>
      <c r="AS22" s="14">
        <v>1.7500000000000002E-2</v>
      </c>
      <c r="AT22" s="14">
        <v>1.7500000000000002E-2</v>
      </c>
      <c r="AU22" s="14">
        <v>1.7500000000000002E-2</v>
      </c>
      <c r="AV22" s="14">
        <v>1.7500000000000002E-2</v>
      </c>
      <c r="AW22" s="14">
        <v>1.7500000000000002E-2</v>
      </c>
      <c r="AX22" s="14">
        <v>1.7500000000000002E-2</v>
      </c>
      <c r="AY22" s="14">
        <v>1.7500000000000002E-2</v>
      </c>
      <c r="AZ22" s="14">
        <v>1.7500000000000002E-2</v>
      </c>
      <c r="BA22" s="14">
        <v>1.7500000000000002E-2</v>
      </c>
      <c r="BB22" s="14">
        <v>1.7500000000000002E-2</v>
      </c>
      <c r="BC22" s="14">
        <v>1.7500000000000002E-2</v>
      </c>
      <c r="BD22" s="14">
        <v>1.7500000000000002E-2</v>
      </c>
      <c r="BE22" s="14">
        <v>1.7500000000000002E-2</v>
      </c>
      <c r="BF22" s="14">
        <v>1.7500000000000002E-2</v>
      </c>
      <c r="BG22" s="14">
        <v>1.7500000000000002E-2</v>
      </c>
      <c r="BH22" s="14">
        <v>1.67E-2</v>
      </c>
      <c r="BI22" s="14"/>
      <c r="BJ22" s="14"/>
      <c r="BK22" s="14"/>
      <c r="BL22" s="22"/>
      <c r="BM22" s="23"/>
      <c r="BN22" s="18">
        <f>SUM(D22:BH22)</f>
        <v>0.99999999999999922</v>
      </c>
    </row>
    <row r="23" spans="3:67" ht="13.5" thickBot="1" x14ac:dyDescent="0.25">
      <c r="C23" s="29" t="s">
        <v>13</v>
      </c>
      <c r="D23" s="10">
        <f t="shared" ref="D23:I23" si="8">D24*$BM$23</f>
        <v>184767.41500000001</v>
      </c>
      <c r="E23" s="10">
        <f t="shared" si="8"/>
        <v>184767.41500000001</v>
      </c>
      <c r="F23" s="10">
        <f t="shared" si="8"/>
        <v>92383.707500000004</v>
      </c>
      <c r="G23" s="10">
        <f t="shared" si="8"/>
        <v>92383.707500000004</v>
      </c>
      <c r="H23" s="10">
        <f t="shared" si="8"/>
        <v>92383.707500000004</v>
      </c>
      <c r="I23" s="10">
        <f t="shared" si="8"/>
        <v>92383.707500000004</v>
      </c>
      <c r="J23" s="10">
        <f t="shared" ref="J23:Q23" si="9">J24*$BM$23</f>
        <v>92383.707500000004</v>
      </c>
      <c r="K23" s="10">
        <f t="shared" si="9"/>
        <v>92383.707500000004</v>
      </c>
      <c r="L23" s="10">
        <f t="shared" si="9"/>
        <v>92383.707500000004</v>
      </c>
      <c r="M23" s="10">
        <f t="shared" si="9"/>
        <v>92383.707500000004</v>
      </c>
      <c r="N23" s="10">
        <f t="shared" si="9"/>
        <v>92383.707500000004</v>
      </c>
      <c r="O23" s="10">
        <f t="shared" si="9"/>
        <v>92383.707500000004</v>
      </c>
      <c r="P23" s="10">
        <f t="shared" si="9"/>
        <v>92383.707500000004</v>
      </c>
      <c r="Q23" s="10">
        <f t="shared" si="9"/>
        <v>92383.707500000004</v>
      </c>
      <c r="R23" s="10">
        <f t="shared" ref="R23" si="10">R24*$BM$23</f>
        <v>92383.707500000004</v>
      </c>
      <c r="S23" s="10">
        <f t="shared" ref="S23" si="11">S24*$BM$23</f>
        <v>92383.707500000004</v>
      </c>
      <c r="T23" s="10">
        <f t="shared" ref="T23" si="12">T24*$BM$23</f>
        <v>92383.707500000004</v>
      </c>
      <c r="U23" s="10">
        <f t="shared" ref="U23" si="13">U24*$BM$23</f>
        <v>92383.707500000004</v>
      </c>
      <c r="V23" s="11"/>
      <c r="W23" s="11"/>
      <c r="X23" s="10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2">
        <f>BM23/$AC$70</f>
        <v>8.2007513144359043E-2</v>
      </c>
      <c r="BM23" s="23">
        <v>1847674.15</v>
      </c>
      <c r="BN23" s="3"/>
    </row>
    <row r="24" spans="3:67" ht="13.5" thickBot="1" x14ac:dyDescent="0.25">
      <c r="C24" s="30"/>
      <c r="D24" s="14">
        <v>0.1</v>
      </c>
      <c r="E24" s="14">
        <v>0.1</v>
      </c>
      <c r="F24" s="14">
        <v>0.05</v>
      </c>
      <c r="G24" s="14">
        <v>0.05</v>
      </c>
      <c r="H24" s="14">
        <v>0.05</v>
      </c>
      <c r="I24" s="14">
        <v>0.05</v>
      </c>
      <c r="J24" s="14">
        <v>0.05</v>
      </c>
      <c r="K24" s="14">
        <v>0.05</v>
      </c>
      <c r="L24" s="14">
        <v>0.05</v>
      </c>
      <c r="M24" s="14">
        <v>0.05</v>
      </c>
      <c r="N24" s="14">
        <v>0.05</v>
      </c>
      <c r="O24" s="14">
        <v>0.05</v>
      </c>
      <c r="P24" s="14">
        <v>0.05</v>
      </c>
      <c r="Q24" s="14">
        <v>0.05</v>
      </c>
      <c r="R24" s="14">
        <v>0.05</v>
      </c>
      <c r="S24" s="14">
        <v>0.05</v>
      </c>
      <c r="T24" s="14">
        <v>0.05</v>
      </c>
      <c r="U24" s="14">
        <v>0.05</v>
      </c>
      <c r="V24" s="11"/>
      <c r="W24" s="11"/>
      <c r="X24" s="10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2"/>
      <c r="BM24" s="23"/>
      <c r="BN24" s="18">
        <f>SUM(D24:AM24)</f>
        <v>1.0000000000000002</v>
      </c>
      <c r="BO24" s="4">
        <f>(22530547.25*BO21)/2303471.14</f>
        <v>218494.85902170776</v>
      </c>
    </row>
    <row r="25" spans="3:67" ht="13.5" thickBot="1" x14ac:dyDescent="0.25">
      <c r="C25" s="29" t="s">
        <v>14</v>
      </c>
      <c r="D25" s="10"/>
      <c r="E25" s="10"/>
      <c r="F25" s="13"/>
      <c r="G25" s="13"/>
      <c r="H25" s="13"/>
      <c r="I25" s="10"/>
      <c r="J25" s="13"/>
      <c r="K25" s="13">
        <f t="shared" ref="K25:AF25" si="14">K26*$BM$29</f>
        <v>19734.712289999999</v>
      </c>
      <c r="L25" s="13">
        <f t="shared" si="14"/>
        <v>19734.712289999999</v>
      </c>
      <c r="M25" s="13">
        <f t="shared" si="14"/>
        <v>19734.712289999999</v>
      </c>
      <c r="N25" s="13">
        <f t="shared" si="14"/>
        <v>19734.712289999999</v>
      </c>
      <c r="O25" s="13">
        <f t="shared" si="14"/>
        <v>19734.712289999999</v>
      </c>
      <c r="P25" s="13">
        <f t="shared" si="14"/>
        <v>19734.712289999999</v>
      </c>
      <c r="Q25" s="13">
        <f t="shared" si="14"/>
        <v>19734.712289999999</v>
      </c>
      <c r="R25" s="13">
        <f t="shared" si="14"/>
        <v>19734.712289999999</v>
      </c>
      <c r="S25" s="13">
        <f t="shared" si="14"/>
        <v>19734.712289999999</v>
      </c>
      <c r="T25" s="13">
        <f t="shared" si="14"/>
        <v>19734.712289999999</v>
      </c>
      <c r="U25" s="13">
        <f t="shared" si="14"/>
        <v>19734.712289999999</v>
      </c>
      <c r="V25" s="13">
        <f t="shared" si="14"/>
        <v>19734.712289999999</v>
      </c>
      <c r="W25" s="13">
        <f t="shared" si="14"/>
        <v>19734.712289999999</v>
      </c>
      <c r="X25" s="10">
        <f t="shared" si="14"/>
        <v>19734.712289999999</v>
      </c>
      <c r="Y25" s="13">
        <f t="shared" si="14"/>
        <v>19734.712289999999</v>
      </c>
      <c r="Z25" s="13">
        <f t="shared" si="14"/>
        <v>19734.712289999999</v>
      </c>
      <c r="AA25" s="13">
        <f t="shared" si="14"/>
        <v>19734.712289999999</v>
      </c>
      <c r="AB25" s="13">
        <f t="shared" si="14"/>
        <v>19734.712289999999</v>
      </c>
      <c r="AC25" s="13">
        <f t="shared" si="14"/>
        <v>19734.712289999999</v>
      </c>
      <c r="AD25" s="13">
        <f t="shared" si="14"/>
        <v>19734.712289999999</v>
      </c>
      <c r="AE25" s="13">
        <f t="shared" si="14"/>
        <v>19734.712289999999</v>
      </c>
      <c r="AF25" s="13">
        <f t="shared" si="14"/>
        <v>19734.712289999999</v>
      </c>
      <c r="AG25" s="13">
        <f t="shared" ref="AG25:AU25" si="15">AG26*$BM$29</f>
        <v>19734.712289999999</v>
      </c>
      <c r="AH25" s="13">
        <f t="shared" si="15"/>
        <v>19734.712289999999</v>
      </c>
      <c r="AI25" s="13">
        <f t="shared" si="15"/>
        <v>19734.712289999999</v>
      </c>
      <c r="AJ25" s="13">
        <f t="shared" si="15"/>
        <v>19734.712289999999</v>
      </c>
      <c r="AK25" s="13">
        <f t="shared" si="15"/>
        <v>19734.712289999999</v>
      </c>
      <c r="AL25" s="13">
        <f t="shared" si="15"/>
        <v>19734.712289999999</v>
      </c>
      <c r="AM25" s="13">
        <f t="shared" si="15"/>
        <v>19734.712289999999</v>
      </c>
      <c r="AN25" s="13">
        <f t="shared" si="15"/>
        <v>19734.712289999999</v>
      </c>
      <c r="AO25" s="13">
        <f t="shared" si="15"/>
        <v>19734.712289999999</v>
      </c>
      <c r="AP25" s="13">
        <f t="shared" si="15"/>
        <v>19734.712289999999</v>
      </c>
      <c r="AQ25" s="13">
        <f t="shared" si="15"/>
        <v>19734.712289999999</v>
      </c>
      <c r="AR25" s="13">
        <f t="shared" si="15"/>
        <v>19734.712289999999</v>
      </c>
      <c r="AS25" s="13">
        <f t="shared" si="15"/>
        <v>19734.712289999999</v>
      </c>
      <c r="AT25" s="13">
        <f t="shared" si="15"/>
        <v>19734.712289999999</v>
      </c>
      <c r="AU25" s="13">
        <f t="shared" si="15"/>
        <v>20465.627560000001</v>
      </c>
      <c r="AV25" s="11"/>
      <c r="AW25" s="11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2">
        <f>BM25/$AC$70</f>
        <v>0.21644554236695973</v>
      </c>
      <c r="BM25" s="23">
        <v>4876636.5199999996</v>
      </c>
      <c r="BN25" s="3"/>
    </row>
    <row r="26" spans="3:67" ht="13.5" thickBot="1" x14ac:dyDescent="0.25">
      <c r="C26" s="30"/>
      <c r="D26" s="10"/>
      <c r="E26" s="14"/>
      <c r="F26" s="14"/>
      <c r="G26" s="14"/>
      <c r="H26" s="14"/>
      <c r="I26" s="14"/>
      <c r="J26" s="14"/>
      <c r="K26" s="14">
        <v>2.7E-2</v>
      </c>
      <c r="L26" s="14">
        <v>2.7E-2</v>
      </c>
      <c r="M26" s="14">
        <v>2.7E-2</v>
      </c>
      <c r="N26" s="14">
        <v>2.7E-2</v>
      </c>
      <c r="O26" s="14">
        <v>2.7E-2</v>
      </c>
      <c r="P26" s="14">
        <v>2.7E-2</v>
      </c>
      <c r="Q26" s="14">
        <v>2.7E-2</v>
      </c>
      <c r="R26" s="14">
        <v>2.7E-2</v>
      </c>
      <c r="S26" s="14">
        <v>2.7E-2</v>
      </c>
      <c r="T26" s="14">
        <v>2.7E-2</v>
      </c>
      <c r="U26" s="14">
        <v>2.7E-2</v>
      </c>
      <c r="V26" s="14">
        <v>2.7E-2</v>
      </c>
      <c r="W26" s="14">
        <v>2.7E-2</v>
      </c>
      <c r="X26" s="14">
        <v>2.7E-2</v>
      </c>
      <c r="Y26" s="14">
        <v>2.7E-2</v>
      </c>
      <c r="Z26" s="14">
        <v>2.7E-2</v>
      </c>
      <c r="AA26" s="14">
        <v>2.7E-2</v>
      </c>
      <c r="AB26" s="14">
        <v>2.7E-2</v>
      </c>
      <c r="AC26" s="14">
        <v>2.7E-2</v>
      </c>
      <c r="AD26" s="14">
        <v>2.7E-2</v>
      </c>
      <c r="AE26" s="14">
        <v>2.7E-2</v>
      </c>
      <c r="AF26" s="14">
        <v>2.7E-2</v>
      </c>
      <c r="AG26" s="14">
        <v>2.7E-2</v>
      </c>
      <c r="AH26" s="14">
        <v>2.7E-2</v>
      </c>
      <c r="AI26" s="14">
        <v>2.7E-2</v>
      </c>
      <c r="AJ26" s="14">
        <v>2.7E-2</v>
      </c>
      <c r="AK26" s="14">
        <v>2.7E-2</v>
      </c>
      <c r="AL26" s="14">
        <v>2.7E-2</v>
      </c>
      <c r="AM26" s="14">
        <v>2.7E-2</v>
      </c>
      <c r="AN26" s="14">
        <v>2.7E-2</v>
      </c>
      <c r="AO26" s="14">
        <v>2.7E-2</v>
      </c>
      <c r="AP26" s="14">
        <v>2.7E-2</v>
      </c>
      <c r="AQ26" s="14">
        <v>2.7E-2</v>
      </c>
      <c r="AR26" s="14">
        <v>2.7E-2</v>
      </c>
      <c r="AS26" s="14">
        <v>2.7E-2</v>
      </c>
      <c r="AT26" s="14">
        <v>2.7E-2</v>
      </c>
      <c r="AU26" s="14">
        <v>2.8000000000000001E-2</v>
      </c>
      <c r="AV26" s="11"/>
      <c r="AW26" s="11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2"/>
      <c r="BM26" s="23"/>
      <c r="BN26" s="18">
        <f>SUM(D26:AU26)</f>
        <v>1.0000000000000007</v>
      </c>
    </row>
    <row r="27" spans="3:67" ht="13.5" thickBot="1" x14ac:dyDescent="0.25">
      <c r="C27" s="29" t="s">
        <v>15</v>
      </c>
      <c r="D27" s="10"/>
      <c r="E27" s="11"/>
      <c r="F27" s="11"/>
      <c r="G27" s="11"/>
      <c r="H27" s="11"/>
      <c r="I27" s="10"/>
      <c r="J27" s="11"/>
      <c r="K27" s="11"/>
      <c r="L27" s="11"/>
      <c r="M27" s="11"/>
      <c r="N27" s="11"/>
      <c r="O27" s="11"/>
      <c r="P27" s="11"/>
      <c r="Q27" s="11"/>
      <c r="R27" s="11"/>
      <c r="S27" s="10"/>
      <c r="T27" s="11"/>
      <c r="U27" s="11"/>
      <c r="V27" s="11"/>
      <c r="W27" s="11"/>
      <c r="X27" s="10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2"/>
      <c r="BM27" s="23"/>
      <c r="BN27" s="3"/>
    </row>
    <row r="28" spans="3:67" ht="13.5" thickBot="1" x14ac:dyDescent="0.25">
      <c r="C28" s="30"/>
      <c r="D28" s="10"/>
      <c r="E28" s="11"/>
      <c r="F28" s="11"/>
      <c r="G28" s="11"/>
      <c r="H28" s="11"/>
      <c r="I28" s="10"/>
      <c r="J28" s="11"/>
      <c r="K28" s="11"/>
      <c r="L28" s="11"/>
      <c r="M28" s="11"/>
      <c r="N28" s="11"/>
      <c r="O28" s="11"/>
      <c r="P28" s="11"/>
      <c r="Q28" s="11"/>
      <c r="R28" s="11"/>
      <c r="S28" s="10"/>
      <c r="T28" s="11"/>
      <c r="U28" s="11"/>
      <c r="V28" s="11"/>
      <c r="W28" s="11"/>
      <c r="X28" s="10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2"/>
      <c r="BM28" s="23"/>
      <c r="BN28" s="18">
        <f>SUM(D28:AM28)</f>
        <v>0</v>
      </c>
    </row>
    <row r="29" spans="3:67" ht="13.5" thickBot="1" x14ac:dyDescent="0.25">
      <c r="C29" s="29" t="s">
        <v>17</v>
      </c>
      <c r="D29" s="10"/>
      <c r="E29" s="13"/>
      <c r="F29" s="13"/>
      <c r="G29" s="13"/>
      <c r="H29" s="13"/>
      <c r="I29" s="10"/>
      <c r="J29" s="13"/>
      <c r="K29" s="13"/>
      <c r="L29" s="13"/>
      <c r="M29" s="13"/>
      <c r="N29" s="13"/>
      <c r="O29" s="13">
        <f t="shared" ref="O29:AH29" si="16">O30*$BM$29</f>
        <v>20831.085195</v>
      </c>
      <c r="P29" s="13">
        <f t="shared" si="16"/>
        <v>20831.085195</v>
      </c>
      <c r="Q29" s="13">
        <f t="shared" si="16"/>
        <v>20831.085195</v>
      </c>
      <c r="R29" s="13">
        <f t="shared" si="16"/>
        <v>20831.085195</v>
      </c>
      <c r="S29" s="13">
        <f t="shared" si="16"/>
        <v>20831.085195</v>
      </c>
      <c r="T29" s="13">
        <f t="shared" si="16"/>
        <v>20831.085195</v>
      </c>
      <c r="U29" s="13">
        <f t="shared" si="16"/>
        <v>20831.085195</v>
      </c>
      <c r="V29" s="13">
        <f t="shared" si="16"/>
        <v>20831.085195</v>
      </c>
      <c r="W29" s="13">
        <f t="shared" si="16"/>
        <v>20831.085195</v>
      </c>
      <c r="X29" s="10">
        <f t="shared" si="16"/>
        <v>20831.085195</v>
      </c>
      <c r="Y29" s="13">
        <f t="shared" si="16"/>
        <v>20831.085195</v>
      </c>
      <c r="Z29" s="13">
        <f t="shared" si="16"/>
        <v>20831.085195</v>
      </c>
      <c r="AA29" s="13">
        <f t="shared" si="16"/>
        <v>20831.085195</v>
      </c>
      <c r="AB29" s="13">
        <f t="shared" si="16"/>
        <v>20831.085195</v>
      </c>
      <c r="AC29" s="13">
        <f t="shared" si="16"/>
        <v>20831.085195</v>
      </c>
      <c r="AD29" s="13">
        <f t="shared" si="16"/>
        <v>20831.085195</v>
      </c>
      <c r="AE29" s="13">
        <f t="shared" si="16"/>
        <v>20831.085195</v>
      </c>
      <c r="AF29" s="13">
        <f t="shared" si="16"/>
        <v>20831.085195</v>
      </c>
      <c r="AG29" s="13">
        <f t="shared" si="16"/>
        <v>20831.085195</v>
      </c>
      <c r="AH29" s="10">
        <f t="shared" si="16"/>
        <v>20831.085195</v>
      </c>
      <c r="AI29" s="10">
        <f t="shared" ref="AI29:AW29" si="17">AI30*$BM$29</f>
        <v>20831.085195</v>
      </c>
      <c r="AJ29" s="10">
        <f t="shared" si="17"/>
        <v>20831.085195</v>
      </c>
      <c r="AK29" s="10">
        <f t="shared" si="17"/>
        <v>20831.085195</v>
      </c>
      <c r="AL29" s="10">
        <f t="shared" si="17"/>
        <v>20831.085195</v>
      </c>
      <c r="AM29" s="10">
        <f t="shared" si="17"/>
        <v>20831.085195</v>
      </c>
      <c r="AN29" s="10">
        <f t="shared" si="17"/>
        <v>20831.085195</v>
      </c>
      <c r="AO29" s="10">
        <f t="shared" si="17"/>
        <v>20831.085195</v>
      </c>
      <c r="AP29" s="10">
        <f t="shared" si="17"/>
        <v>20831.085195</v>
      </c>
      <c r="AQ29" s="10">
        <f t="shared" si="17"/>
        <v>20831.085195</v>
      </c>
      <c r="AR29" s="10">
        <f t="shared" si="17"/>
        <v>20831.085195</v>
      </c>
      <c r="AS29" s="10">
        <f t="shared" si="17"/>
        <v>20831.085195</v>
      </c>
      <c r="AT29" s="10">
        <f t="shared" si="17"/>
        <v>20831.085195</v>
      </c>
      <c r="AU29" s="10">
        <f t="shared" si="17"/>
        <v>20831.085195</v>
      </c>
      <c r="AV29" s="10">
        <f t="shared" si="17"/>
        <v>20831.085195</v>
      </c>
      <c r="AW29" s="10">
        <f t="shared" si="17"/>
        <v>22658.373370000001</v>
      </c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2">
        <f>BM29/$AC$70</f>
        <v>3.2441079295252216E-2</v>
      </c>
      <c r="BM29" s="23">
        <v>730915.27</v>
      </c>
      <c r="BN29" s="3"/>
    </row>
    <row r="30" spans="3:67" ht="13.5" thickBot="1" x14ac:dyDescent="0.25">
      <c r="C30" s="30"/>
      <c r="D30" s="10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>
        <v>2.8500000000000001E-2</v>
      </c>
      <c r="P30" s="14">
        <v>2.8500000000000001E-2</v>
      </c>
      <c r="Q30" s="14">
        <v>2.8500000000000001E-2</v>
      </c>
      <c r="R30" s="14">
        <v>2.8500000000000001E-2</v>
      </c>
      <c r="S30" s="14">
        <v>2.8500000000000001E-2</v>
      </c>
      <c r="T30" s="14">
        <v>2.8500000000000001E-2</v>
      </c>
      <c r="U30" s="14">
        <v>2.8500000000000001E-2</v>
      </c>
      <c r="V30" s="14">
        <v>2.8500000000000001E-2</v>
      </c>
      <c r="W30" s="14">
        <v>2.8500000000000001E-2</v>
      </c>
      <c r="X30" s="14">
        <v>2.8500000000000001E-2</v>
      </c>
      <c r="Y30" s="14">
        <v>2.8500000000000001E-2</v>
      </c>
      <c r="Z30" s="14">
        <v>2.8500000000000001E-2</v>
      </c>
      <c r="AA30" s="14">
        <v>2.8500000000000001E-2</v>
      </c>
      <c r="AB30" s="14">
        <v>2.8500000000000001E-2</v>
      </c>
      <c r="AC30" s="14">
        <v>2.8500000000000001E-2</v>
      </c>
      <c r="AD30" s="14">
        <v>2.8500000000000001E-2</v>
      </c>
      <c r="AE30" s="14">
        <v>2.8500000000000001E-2</v>
      </c>
      <c r="AF30" s="14">
        <v>2.8500000000000001E-2</v>
      </c>
      <c r="AG30" s="14">
        <v>2.8500000000000001E-2</v>
      </c>
      <c r="AH30" s="14">
        <v>2.8500000000000001E-2</v>
      </c>
      <c r="AI30" s="14">
        <v>2.8500000000000001E-2</v>
      </c>
      <c r="AJ30" s="14">
        <v>2.8500000000000001E-2</v>
      </c>
      <c r="AK30" s="14">
        <v>2.8500000000000001E-2</v>
      </c>
      <c r="AL30" s="14">
        <v>2.8500000000000001E-2</v>
      </c>
      <c r="AM30" s="14">
        <v>2.8500000000000001E-2</v>
      </c>
      <c r="AN30" s="14">
        <v>2.8500000000000001E-2</v>
      </c>
      <c r="AO30" s="14">
        <v>2.8500000000000001E-2</v>
      </c>
      <c r="AP30" s="14">
        <v>2.8500000000000001E-2</v>
      </c>
      <c r="AQ30" s="14">
        <v>2.8500000000000001E-2</v>
      </c>
      <c r="AR30" s="14">
        <v>2.8500000000000001E-2</v>
      </c>
      <c r="AS30" s="14">
        <v>2.8500000000000001E-2</v>
      </c>
      <c r="AT30" s="14">
        <v>2.8500000000000001E-2</v>
      </c>
      <c r="AU30" s="14">
        <v>2.8500000000000001E-2</v>
      </c>
      <c r="AV30" s="14">
        <v>2.8500000000000001E-2</v>
      </c>
      <c r="AW30" s="14">
        <v>3.1E-2</v>
      </c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2"/>
      <c r="BM30" s="23"/>
      <c r="BN30" s="18">
        <f>SUM(D30:AY30)</f>
        <v>0.99999999999999978</v>
      </c>
    </row>
    <row r="31" spans="3:67" ht="13.5" thickBot="1" x14ac:dyDescent="0.25">
      <c r="C31" s="29" t="s">
        <v>16</v>
      </c>
      <c r="D31" s="10"/>
      <c r="E31" s="11"/>
      <c r="F31" s="11"/>
      <c r="G31" s="11"/>
      <c r="H31" s="11"/>
      <c r="I31" s="10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>
        <f t="shared" ref="T31:AQ31" si="18">T32*$BM$31</f>
        <v>22793.223697999998</v>
      </c>
      <c r="U31" s="13">
        <f t="shared" si="18"/>
        <v>22793.223697999998</v>
      </c>
      <c r="V31" s="13">
        <f t="shared" si="18"/>
        <v>22793.223697999998</v>
      </c>
      <c r="W31" s="13">
        <f t="shared" si="18"/>
        <v>22793.223697999998</v>
      </c>
      <c r="X31" s="10">
        <f t="shared" si="18"/>
        <v>22793.223697999998</v>
      </c>
      <c r="Y31" s="13">
        <f t="shared" si="18"/>
        <v>22793.223697999998</v>
      </c>
      <c r="Z31" s="13">
        <f t="shared" si="18"/>
        <v>22793.223697999998</v>
      </c>
      <c r="AA31" s="13">
        <f t="shared" si="18"/>
        <v>22793.223697999998</v>
      </c>
      <c r="AB31" s="13">
        <f t="shared" si="18"/>
        <v>22793.223697999998</v>
      </c>
      <c r="AC31" s="13">
        <f t="shared" si="18"/>
        <v>22793.223697999998</v>
      </c>
      <c r="AD31" s="13">
        <f t="shared" si="18"/>
        <v>22793.223697999998</v>
      </c>
      <c r="AE31" s="13">
        <f t="shared" si="18"/>
        <v>22793.223697999998</v>
      </c>
      <c r="AF31" s="13">
        <f t="shared" si="18"/>
        <v>22793.223697999998</v>
      </c>
      <c r="AG31" s="13">
        <f t="shared" si="18"/>
        <v>22793.223697999998</v>
      </c>
      <c r="AH31" s="13">
        <f t="shared" si="18"/>
        <v>22793.223697999998</v>
      </c>
      <c r="AI31" s="13">
        <f t="shared" si="18"/>
        <v>22793.223697999998</v>
      </c>
      <c r="AJ31" s="13">
        <f t="shared" si="18"/>
        <v>22793.223697999998</v>
      </c>
      <c r="AK31" s="13">
        <f t="shared" si="18"/>
        <v>22793.223697999998</v>
      </c>
      <c r="AL31" s="13">
        <f t="shared" si="18"/>
        <v>22793.223697999998</v>
      </c>
      <c r="AM31" s="13">
        <f t="shared" si="18"/>
        <v>22793.223697999998</v>
      </c>
      <c r="AN31" s="13">
        <f t="shared" si="18"/>
        <v>22793.223697999998</v>
      </c>
      <c r="AO31" s="13">
        <f t="shared" si="18"/>
        <v>22793.223697999998</v>
      </c>
      <c r="AP31" s="13">
        <f t="shared" si="18"/>
        <v>22793.223697999998</v>
      </c>
      <c r="AQ31" s="13">
        <f t="shared" si="18"/>
        <v>24067.379059999999</v>
      </c>
      <c r="AR31" s="13">
        <f t="shared" ref="AR31:AW31" si="19">AR32*$BM$31</f>
        <v>24067.379059999999</v>
      </c>
      <c r="AS31" s="13">
        <f t="shared" si="19"/>
        <v>24067.379059999999</v>
      </c>
      <c r="AT31" s="13">
        <f t="shared" si="19"/>
        <v>24067.379059999999</v>
      </c>
      <c r="AU31" s="13">
        <f t="shared" si="19"/>
        <v>24067.379059999999</v>
      </c>
      <c r="AV31" s="13">
        <f t="shared" si="19"/>
        <v>24067.379059999999</v>
      </c>
      <c r="AW31" s="13">
        <f t="shared" si="19"/>
        <v>39215.670586</v>
      </c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2">
        <f>BM31/$AC$70</f>
        <v>3.1417971434570729E-2</v>
      </c>
      <c r="BM31" s="23">
        <v>707864.09</v>
      </c>
      <c r="BN31" s="3"/>
    </row>
    <row r="32" spans="3:67" ht="13.5" thickBot="1" x14ac:dyDescent="0.25">
      <c r="C32" s="30"/>
      <c r="D32" s="10"/>
      <c r="E32" s="11"/>
      <c r="F32" s="11"/>
      <c r="G32" s="11"/>
      <c r="H32" s="11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>
        <v>3.2199999999999999E-2</v>
      </c>
      <c r="U32" s="14">
        <v>3.2199999999999999E-2</v>
      </c>
      <c r="V32" s="14">
        <v>3.2199999999999999E-2</v>
      </c>
      <c r="W32" s="14">
        <v>3.2199999999999999E-2</v>
      </c>
      <c r="X32" s="14">
        <v>3.2199999999999999E-2</v>
      </c>
      <c r="Y32" s="14">
        <v>3.2199999999999999E-2</v>
      </c>
      <c r="Z32" s="14">
        <v>3.2199999999999999E-2</v>
      </c>
      <c r="AA32" s="14">
        <v>3.2199999999999999E-2</v>
      </c>
      <c r="AB32" s="14">
        <v>3.2199999999999999E-2</v>
      </c>
      <c r="AC32" s="14">
        <v>3.2199999999999999E-2</v>
      </c>
      <c r="AD32" s="14">
        <v>3.2199999999999999E-2</v>
      </c>
      <c r="AE32" s="14">
        <v>3.2199999999999999E-2</v>
      </c>
      <c r="AF32" s="14">
        <v>3.2199999999999999E-2</v>
      </c>
      <c r="AG32" s="14">
        <v>3.2199999999999999E-2</v>
      </c>
      <c r="AH32" s="14">
        <v>3.2199999999999999E-2</v>
      </c>
      <c r="AI32" s="14">
        <v>3.2199999999999999E-2</v>
      </c>
      <c r="AJ32" s="14">
        <v>3.2199999999999999E-2</v>
      </c>
      <c r="AK32" s="14">
        <v>3.2199999999999999E-2</v>
      </c>
      <c r="AL32" s="14">
        <v>3.2199999999999999E-2</v>
      </c>
      <c r="AM32" s="14">
        <v>3.2199999999999999E-2</v>
      </c>
      <c r="AN32" s="14">
        <v>3.2199999999999999E-2</v>
      </c>
      <c r="AO32" s="14">
        <v>3.2199999999999999E-2</v>
      </c>
      <c r="AP32" s="14">
        <v>3.2199999999999999E-2</v>
      </c>
      <c r="AQ32" s="14">
        <v>3.4000000000000002E-2</v>
      </c>
      <c r="AR32" s="14">
        <v>3.4000000000000002E-2</v>
      </c>
      <c r="AS32" s="14">
        <v>3.4000000000000002E-2</v>
      </c>
      <c r="AT32" s="14">
        <v>3.4000000000000002E-2</v>
      </c>
      <c r="AU32" s="14">
        <v>3.4000000000000002E-2</v>
      </c>
      <c r="AV32" s="14">
        <v>3.4000000000000002E-2</v>
      </c>
      <c r="AW32" s="14">
        <v>5.5399999999999998E-2</v>
      </c>
      <c r="AX32" s="14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2"/>
      <c r="BM32" s="23"/>
      <c r="BN32" s="18">
        <f>SUM(D32:AY32)</f>
        <v>1.0000000000000002</v>
      </c>
    </row>
    <row r="33" spans="3:67" ht="13.5" thickBot="1" x14ac:dyDescent="0.25">
      <c r="C33" s="29" t="s">
        <v>18</v>
      </c>
      <c r="D33" s="10"/>
      <c r="E33" s="11"/>
      <c r="F33" s="11"/>
      <c r="G33" s="11"/>
      <c r="H33" s="11"/>
      <c r="I33" s="10"/>
      <c r="J33" s="11"/>
      <c r="K33" s="13"/>
      <c r="L33" s="13"/>
      <c r="M33" s="13"/>
      <c r="N33" s="13"/>
      <c r="O33" s="11"/>
      <c r="P33" s="11"/>
      <c r="Q33" s="11"/>
      <c r="R33" s="11"/>
      <c r="S33" s="10"/>
      <c r="T33" s="11"/>
      <c r="U33" s="11"/>
      <c r="V33" s="11"/>
      <c r="W33" s="11"/>
      <c r="X33" s="10"/>
      <c r="Y33" s="11"/>
      <c r="Z33" s="13"/>
      <c r="AA33" s="13"/>
      <c r="AB33" s="13"/>
      <c r="AC33" s="13"/>
      <c r="AD33" s="13"/>
      <c r="AE33" s="13"/>
      <c r="AF33" s="13"/>
      <c r="AG33" s="13">
        <f t="shared" ref="AG33:AQ33" si="20">AG34*$BM$33</f>
        <v>35200.679543999999</v>
      </c>
      <c r="AH33" s="13">
        <f t="shared" si="20"/>
        <v>35200.679543999999</v>
      </c>
      <c r="AI33" s="13">
        <f t="shared" si="20"/>
        <v>35200.679543999999</v>
      </c>
      <c r="AJ33" s="13">
        <f t="shared" si="20"/>
        <v>35200.679543999999</v>
      </c>
      <c r="AK33" s="13">
        <f t="shared" si="20"/>
        <v>35200.679543999999</v>
      </c>
      <c r="AL33" s="13">
        <f t="shared" si="20"/>
        <v>35200.679543999999</v>
      </c>
      <c r="AM33" s="13">
        <f t="shared" si="20"/>
        <v>35200.679543999999</v>
      </c>
      <c r="AN33" s="13">
        <f t="shared" si="20"/>
        <v>35200.679543999999</v>
      </c>
      <c r="AO33" s="13">
        <f t="shared" si="20"/>
        <v>35200.679543999999</v>
      </c>
      <c r="AP33" s="13">
        <f t="shared" si="20"/>
        <v>35200.679543999999</v>
      </c>
      <c r="AQ33" s="13">
        <f t="shared" si="20"/>
        <v>35200.679543999999</v>
      </c>
      <c r="AR33" s="13">
        <f t="shared" ref="AR33:AY33" si="21">AR34*$BM$33</f>
        <v>35200.679543999999</v>
      </c>
      <c r="AS33" s="13">
        <f t="shared" si="21"/>
        <v>35200.679543999999</v>
      </c>
      <c r="AT33" s="13">
        <f t="shared" si="21"/>
        <v>35200.679543999999</v>
      </c>
      <c r="AU33" s="13">
        <f t="shared" si="21"/>
        <v>35200.679543999999</v>
      </c>
      <c r="AV33" s="13">
        <f t="shared" si="21"/>
        <v>35200.679543999999</v>
      </c>
      <c r="AW33" s="13">
        <f t="shared" si="21"/>
        <v>35200.679543999999</v>
      </c>
      <c r="AX33" s="13">
        <f t="shared" si="21"/>
        <v>35200.679543999999</v>
      </c>
      <c r="AY33" s="13">
        <f t="shared" si="21"/>
        <v>35602.208207999996</v>
      </c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2">
        <f>BM33/$AC$70</f>
        <v>2.9702538180065394E-2</v>
      </c>
      <c r="BM33" s="23">
        <v>669214.43999999994</v>
      </c>
    </row>
    <row r="34" spans="3:67" ht="13.5" thickBot="1" x14ac:dyDescent="0.25">
      <c r="C34" s="30"/>
      <c r="D34" s="10"/>
      <c r="E34" s="11"/>
      <c r="F34" s="11"/>
      <c r="G34" s="11"/>
      <c r="H34" s="11"/>
      <c r="I34" s="10"/>
      <c r="J34" s="11"/>
      <c r="K34" s="14"/>
      <c r="L34" s="14"/>
      <c r="M34" s="14"/>
      <c r="N34" s="14"/>
      <c r="O34" s="11"/>
      <c r="P34" s="11"/>
      <c r="Q34" s="11"/>
      <c r="R34" s="11"/>
      <c r="S34" s="10"/>
      <c r="T34" s="11"/>
      <c r="U34" s="11"/>
      <c r="V34" s="11"/>
      <c r="W34" s="11"/>
      <c r="X34" s="10"/>
      <c r="Y34" s="11"/>
      <c r="Z34" s="14"/>
      <c r="AA34" s="14"/>
      <c r="AB34" s="14"/>
      <c r="AC34" s="14"/>
      <c r="AD34" s="14"/>
      <c r="AE34" s="14"/>
      <c r="AF34" s="14"/>
      <c r="AG34" s="14">
        <v>5.2600000000000001E-2</v>
      </c>
      <c r="AH34" s="14">
        <v>5.2600000000000001E-2</v>
      </c>
      <c r="AI34" s="14">
        <v>5.2600000000000001E-2</v>
      </c>
      <c r="AJ34" s="14">
        <v>5.2600000000000001E-2</v>
      </c>
      <c r="AK34" s="14">
        <v>5.2600000000000001E-2</v>
      </c>
      <c r="AL34" s="14">
        <v>5.2600000000000001E-2</v>
      </c>
      <c r="AM34" s="14">
        <v>5.2600000000000001E-2</v>
      </c>
      <c r="AN34" s="14">
        <v>5.2600000000000001E-2</v>
      </c>
      <c r="AO34" s="14">
        <v>5.2600000000000001E-2</v>
      </c>
      <c r="AP34" s="14">
        <v>5.2600000000000001E-2</v>
      </c>
      <c r="AQ34" s="14">
        <v>5.2600000000000001E-2</v>
      </c>
      <c r="AR34" s="14">
        <v>5.2600000000000001E-2</v>
      </c>
      <c r="AS34" s="14">
        <v>5.2600000000000001E-2</v>
      </c>
      <c r="AT34" s="14">
        <v>5.2600000000000001E-2</v>
      </c>
      <c r="AU34" s="14">
        <v>5.2600000000000001E-2</v>
      </c>
      <c r="AV34" s="14">
        <v>5.2600000000000001E-2</v>
      </c>
      <c r="AW34" s="14">
        <v>5.2600000000000001E-2</v>
      </c>
      <c r="AX34" s="14">
        <v>5.2600000000000001E-2</v>
      </c>
      <c r="AY34" s="14">
        <v>5.3199999999999997E-2</v>
      </c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2"/>
      <c r="BM34" s="23"/>
      <c r="BN34" s="18">
        <f>SUM(D34:AY34)</f>
        <v>0.99999999999999978</v>
      </c>
    </row>
    <row r="35" spans="3:67" ht="13.5" thickBot="1" x14ac:dyDescent="0.25">
      <c r="C35" s="29" t="s">
        <v>19</v>
      </c>
      <c r="D35" s="10"/>
      <c r="E35" s="13"/>
      <c r="F35" s="13"/>
      <c r="G35" s="13"/>
      <c r="H35" s="13">
        <f>H36*$BM$35</f>
        <v>11975.696000000002</v>
      </c>
      <c r="I35" s="13">
        <f t="shared" ref="I35:L35" si="22">I36*$BM$35</f>
        <v>11975.696000000002</v>
      </c>
      <c r="J35" s="13">
        <f t="shared" si="22"/>
        <v>11975.696000000002</v>
      </c>
      <c r="K35" s="13">
        <f t="shared" si="22"/>
        <v>11975.696000000002</v>
      </c>
      <c r="L35" s="13">
        <f t="shared" si="22"/>
        <v>11975.696000000002</v>
      </c>
      <c r="M35" s="13"/>
      <c r="N35" s="13"/>
      <c r="O35" s="11"/>
      <c r="P35" s="11"/>
      <c r="Q35" s="11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>
        <f>AD36*$BM$35</f>
        <v>9963.7790719999994</v>
      </c>
      <c r="AE35" s="13">
        <f>AE36*$BM$35</f>
        <v>9963.7790719999994</v>
      </c>
      <c r="AF35" s="13">
        <f>AF36*$BM$35</f>
        <v>9963.7790719999994</v>
      </c>
      <c r="AG35" s="13">
        <f>AG36*$BM$35</f>
        <v>9963.7790719999994</v>
      </c>
      <c r="AH35" s="13">
        <f t="shared" ref="AH35" si="23">AH36*$BM$35</f>
        <v>9963.7790719999994</v>
      </c>
      <c r="AI35" s="13">
        <f t="shared" ref="AI35" si="24">AI36*$BM$35</f>
        <v>9963.7790719999994</v>
      </c>
      <c r="AJ35" s="13">
        <f t="shared" ref="AJ35:AU35" si="25">AJ36*$BM$35</f>
        <v>9963.7790719999994</v>
      </c>
      <c r="AK35" s="13">
        <f t="shared" si="25"/>
        <v>9963.7790719999994</v>
      </c>
      <c r="AL35" s="13">
        <f t="shared" si="25"/>
        <v>9963.7790719999994</v>
      </c>
      <c r="AM35" s="13">
        <f t="shared" si="25"/>
        <v>9963.7790719999994</v>
      </c>
      <c r="AN35" s="13">
        <f t="shared" si="25"/>
        <v>9963.7790719999994</v>
      </c>
      <c r="AO35" s="13">
        <f t="shared" si="25"/>
        <v>9963.7790719999994</v>
      </c>
      <c r="AP35" s="13">
        <f t="shared" si="25"/>
        <v>9963.7790719999994</v>
      </c>
      <c r="AQ35" s="13">
        <f t="shared" si="25"/>
        <v>9963.7790719999994</v>
      </c>
      <c r="AR35" s="13">
        <f t="shared" si="25"/>
        <v>9963.7790719999994</v>
      </c>
      <c r="AS35" s="13">
        <f t="shared" si="25"/>
        <v>9963.7790719999994</v>
      </c>
      <c r="AT35" s="13">
        <f t="shared" si="25"/>
        <v>9963.7790719999994</v>
      </c>
      <c r="AU35" s="13">
        <f t="shared" si="25"/>
        <v>10251.195776</v>
      </c>
      <c r="AV35" s="11"/>
      <c r="AW35" s="11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2">
        <f>BM35/$AC$70</f>
        <v>1.0630630375305603E-2</v>
      </c>
      <c r="BM35" s="23">
        <v>239513.92</v>
      </c>
    </row>
    <row r="36" spans="3:67" ht="13.5" thickBot="1" x14ac:dyDescent="0.25">
      <c r="C36" s="30"/>
      <c r="D36" s="10"/>
      <c r="E36" s="14"/>
      <c r="F36" s="14"/>
      <c r="G36" s="14"/>
      <c r="H36" s="14">
        <v>0.05</v>
      </c>
      <c r="I36" s="14">
        <v>0.05</v>
      </c>
      <c r="J36" s="14">
        <v>0.05</v>
      </c>
      <c r="K36" s="14">
        <v>0.05</v>
      </c>
      <c r="L36" s="14">
        <v>0.05</v>
      </c>
      <c r="M36" s="14"/>
      <c r="N36" s="14"/>
      <c r="O36" s="11"/>
      <c r="P36" s="11"/>
      <c r="Q36" s="11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>
        <v>4.1599999999999998E-2</v>
      </c>
      <c r="AE36" s="14">
        <v>4.1599999999999998E-2</v>
      </c>
      <c r="AF36" s="14">
        <v>4.1599999999999998E-2</v>
      </c>
      <c r="AG36" s="14">
        <v>4.1599999999999998E-2</v>
      </c>
      <c r="AH36" s="14">
        <v>4.1599999999999998E-2</v>
      </c>
      <c r="AI36" s="14">
        <v>4.1599999999999998E-2</v>
      </c>
      <c r="AJ36" s="14">
        <v>4.1599999999999998E-2</v>
      </c>
      <c r="AK36" s="14">
        <v>4.1599999999999998E-2</v>
      </c>
      <c r="AL36" s="14">
        <v>4.1599999999999998E-2</v>
      </c>
      <c r="AM36" s="14">
        <v>4.1599999999999998E-2</v>
      </c>
      <c r="AN36" s="14">
        <v>4.1599999999999998E-2</v>
      </c>
      <c r="AO36" s="14">
        <v>4.1599999999999998E-2</v>
      </c>
      <c r="AP36" s="14">
        <v>4.1599999999999998E-2</v>
      </c>
      <c r="AQ36" s="14">
        <v>4.1599999999999998E-2</v>
      </c>
      <c r="AR36" s="14">
        <v>4.1599999999999998E-2</v>
      </c>
      <c r="AS36" s="14">
        <v>4.1599999999999998E-2</v>
      </c>
      <c r="AT36" s="14">
        <v>4.1599999999999998E-2</v>
      </c>
      <c r="AU36" s="14">
        <v>4.2799999999999998E-2</v>
      </c>
      <c r="AV36" s="11"/>
      <c r="AW36" s="11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2"/>
      <c r="BM36" s="23"/>
      <c r="BN36" s="18">
        <f>SUM(D36:AY36)</f>
        <v>0.99999999999999944</v>
      </c>
    </row>
    <row r="37" spans="3:67" ht="13.5" thickBot="1" x14ac:dyDescent="0.25">
      <c r="C37" s="29" t="s">
        <v>20</v>
      </c>
      <c r="D37" s="10"/>
      <c r="E37" s="11"/>
      <c r="F37" s="11"/>
      <c r="G37" s="11"/>
      <c r="H37" s="11"/>
      <c r="I37" s="10"/>
      <c r="J37" s="13"/>
      <c r="K37" s="13"/>
      <c r="L37" s="13"/>
      <c r="M37" s="13"/>
      <c r="N37" s="13"/>
      <c r="O37" s="13"/>
      <c r="P37" s="10"/>
      <c r="Q37" s="13"/>
      <c r="R37" s="13"/>
      <c r="S37" s="13"/>
      <c r="T37" s="13"/>
      <c r="U37" s="13"/>
      <c r="V37" s="13"/>
      <c r="W37" s="10"/>
      <c r="X37" s="13"/>
      <c r="Y37" s="13"/>
      <c r="Z37" s="13"/>
      <c r="AA37" s="13">
        <f t="shared" ref="AA37:AO37" si="26">AA38*$BM$37</f>
        <v>102706.8459</v>
      </c>
      <c r="AB37" s="13">
        <f t="shared" si="26"/>
        <v>102706.8459</v>
      </c>
      <c r="AC37" s="13">
        <f t="shared" si="26"/>
        <v>102706.8459</v>
      </c>
      <c r="AD37" s="13">
        <f t="shared" si="26"/>
        <v>102706.8459</v>
      </c>
      <c r="AE37" s="13">
        <f t="shared" si="26"/>
        <v>102706.8459</v>
      </c>
      <c r="AF37" s="13">
        <f t="shared" si="26"/>
        <v>102706.8459</v>
      </c>
      <c r="AG37" s="13">
        <f t="shared" si="26"/>
        <v>102706.8459</v>
      </c>
      <c r="AH37" s="13">
        <f t="shared" si="26"/>
        <v>102706.8459</v>
      </c>
      <c r="AI37" s="13">
        <f t="shared" si="26"/>
        <v>102706.8459</v>
      </c>
      <c r="AJ37" s="13">
        <f t="shared" si="26"/>
        <v>102706.8459</v>
      </c>
      <c r="AK37" s="13">
        <f t="shared" si="26"/>
        <v>102706.8459</v>
      </c>
      <c r="AL37" s="13">
        <f t="shared" si="26"/>
        <v>102706.8459</v>
      </c>
      <c r="AM37" s="13">
        <f t="shared" si="26"/>
        <v>102706.8459</v>
      </c>
      <c r="AN37" s="13">
        <f t="shared" si="26"/>
        <v>102706.8459</v>
      </c>
      <c r="AO37" s="13">
        <f t="shared" si="26"/>
        <v>102706.8459</v>
      </c>
      <c r="AP37" s="13">
        <f t="shared" ref="AP37:BA37" si="27">AP38*$BM$37</f>
        <v>102706.8459</v>
      </c>
      <c r="AQ37" s="13">
        <f t="shared" si="27"/>
        <v>102706.8459</v>
      </c>
      <c r="AR37" s="13">
        <f t="shared" si="27"/>
        <v>102706.8459</v>
      </c>
      <c r="AS37" s="13">
        <f t="shared" si="27"/>
        <v>102706.8459</v>
      </c>
      <c r="AT37" s="13">
        <f t="shared" si="27"/>
        <v>102706.8459</v>
      </c>
      <c r="AU37" s="13">
        <f t="shared" si="27"/>
        <v>102706.8459</v>
      </c>
      <c r="AV37" s="13">
        <f t="shared" si="27"/>
        <v>102706.8459</v>
      </c>
      <c r="AW37" s="13">
        <f t="shared" si="27"/>
        <v>102706.8459</v>
      </c>
      <c r="AX37" s="13">
        <f t="shared" si="27"/>
        <v>102706.8459</v>
      </c>
      <c r="AY37" s="13">
        <f t="shared" si="27"/>
        <v>102706.8459</v>
      </c>
      <c r="AZ37" s="13">
        <f t="shared" si="27"/>
        <v>102706.8459</v>
      </c>
      <c r="BA37" s="13">
        <f t="shared" si="27"/>
        <v>105482.7066</v>
      </c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22">
        <f>BM37/$AC$70</f>
        <v>0.12320431762394886</v>
      </c>
      <c r="BM37" s="23">
        <v>2775860.7</v>
      </c>
      <c r="BN37" s="21"/>
    </row>
    <row r="38" spans="3:67" ht="13.5" thickBot="1" x14ac:dyDescent="0.25">
      <c r="C38" s="30"/>
      <c r="D38" s="10"/>
      <c r="E38" s="11"/>
      <c r="F38" s="11"/>
      <c r="G38" s="11"/>
      <c r="H38" s="11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>
        <v>3.6999999999999998E-2</v>
      </c>
      <c r="AB38" s="14">
        <v>3.6999999999999998E-2</v>
      </c>
      <c r="AC38" s="14">
        <v>3.6999999999999998E-2</v>
      </c>
      <c r="AD38" s="14">
        <v>3.6999999999999998E-2</v>
      </c>
      <c r="AE38" s="14">
        <v>3.6999999999999998E-2</v>
      </c>
      <c r="AF38" s="14">
        <v>3.6999999999999998E-2</v>
      </c>
      <c r="AG38" s="14">
        <v>3.6999999999999998E-2</v>
      </c>
      <c r="AH38" s="14">
        <v>3.6999999999999998E-2</v>
      </c>
      <c r="AI38" s="14">
        <v>3.6999999999999998E-2</v>
      </c>
      <c r="AJ38" s="14">
        <v>3.6999999999999998E-2</v>
      </c>
      <c r="AK38" s="14">
        <v>3.6999999999999998E-2</v>
      </c>
      <c r="AL38" s="14">
        <v>3.6999999999999998E-2</v>
      </c>
      <c r="AM38" s="14">
        <v>3.6999999999999998E-2</v>
      </c>
      <c r="AN38" s="14">
        <v>3.6999999999999998E-2</v>
      </c>
      <c r="AO38" s="14">
        <v>3.6999999999999998E-2</v>
      </c>
      <c r="AP38" s="14">
        <v>3.6999999999999998E-2</v>
      </c>
      <c r="AQ38" s="14">
        <v>3.6999999999999998E-2</v>
      </c>
      <c r="AR38" s="14">
        <v>3.6999999999999998E-2</v>
      </c>
      <c r="AS38" s="14">
        <v>3.6999999999999998E-2</v>
      </c>
      <c r="AT38" s="14">
        <v>3.6999999999999998E-2</v>
      </c>
      <c r="AU38" s="14">
        <v>3.6999999999999998E-2</v>
      </c>
      <c r="AV38" s="14">
        <v>3.6999999999999998E-2</v>
      </c>
      <c r="AW38" s="14">
        <v>3.6999999999999998E-2</v>
      </c>
      <c r="AX38" s="14">
        <v>3.6999999999999998E-2</v>
      </c>
      <c r="AY38" s="14">
        <v>3.6999999999999998E-2</v>
      </c>
      <c r="AZ38" s="14">
        <v>3.6999999999999998E-2</v>
      </c>
      <c r="BA38" s="14">
        <v>3.7999999999999999E-2</v>
      </c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22"/>
      <c r="BM38" s="23"/>
      <c r="BN38" s="18">
        <f>SUM(D38:BA38)</f>
        <v>1.0000000000000002</v>
      </c>
    </row>
    <row r="39" spans="3:67" ht="13.5" thickBot="1" x14ac:dyDescent="0.25">
      <c r="C39" s="29" t="s">
        <v>21</v>
      </c>
      <c r="D39" s="10"/>
      <c r="E39" s="11"/>
      <c r="F39" s="11"/>
      <c r="G39" s="11"/>
      <c r="H39" s="11"/>
      <c r="I39" s="10"/>
      <c r="J39" s="11"/>
      <c r="K39" s="11"/>
      <c r="L39" s="11"/>
      <c r="M39" s="11"/>
      <c r="N39" s="11"/>
      <c r="O39" s="13"/>
      <c r="P39" s="13"/>
      <c r="Q39" s="13"/>
      <c r="R39" s="11"/>
      <c r="S39" s="10"/>
      <c r="T39" s="11"/>
      <c r="U39" s="11"/>
      <c r="V39" s="11"/>
      <c r="W39" s="11"/>
      <c r="X39" s="10"/>
      <c r="Y39" s="11"/>
      <c r="Z39" s="11"/>
      <c r="AA39" s="11"/>
      <c r="AB39" s="11"/>
      <c r="AC39" s="11"/>
      <c r="AD39" s="13"/>
      <c r="AE39" s="13"/>
      <c r="AF39" s="13"/>
      <c r="AG39" s="13"/>
      <c r="AH39" s="13"/>
      <c r="AI39" s="13"/>
      <c r="AJ39" s="13"/>
      <c r="AK39" s="13">
        <f>AK40*BM39</f>
        <v>53887.63394</v>
      </c>
      <c r="AL39" s="13">
        <f>AL40*BM39</f>
        <v>53887.63394</v>
      </c>
      <c r="AM39" s="13">
        <f>AM40*BM39</f>
        <v>53887.63394</v>
      </c>
      <c r="AN39" s="13">
        <f>AN40*BM39</f>
        <v>53887.63394</v>
      </c>
      <c r="AO39" s="13">
        <f>AO40*BM39</f>
        <v>53887.63394</v>
      </c>
      <c r="AP39" s="13">
        <f>AP40*BM39</f>
        <v>53887.63394</v>
      </c>
      <c r="AQ39" s="13">
        <f>AQ40*BM39</f>
        <v>53887.63394</v>
      </c>
      <c r="AR39" s="13">
        <f>AR40*BM39</f>
        <v>53887.63394</v>
      </c>
      <c r="AS39" s="13">
        <f>AS40*BM39</f>
        <v>53887.63394</v>
      </c>
      <c r="AT39" s="13">
        <f>AT40*BM39</f>
        <v>53887.63394</v>
      </c>
      <c r="AU39" s="13">
        <f>AU40*BM39</f>
        <v>53887.63394</v>
      </c>
      <c r="AV39" s="13">
        <f>AV40*BM39</f>
        <v>53887.63394</v>
      </c>
      <c r="AW39" s="13">
        <f>AW40*BM39</f>
        <v>53887.63394</v>
      </c>
      <c r="AX39" s="13">
        <f>AX40*BM39</f>
        <v>53887.63394</v>
      </c>
      <c r="AY39" s="13">
        <f>AY40*BM39</f>
        <v>53887.63394</v>
      </c>
      <c r="AZ39" s="13">
        <f>AZ40*BM39</f>
        <v>53887.63394</v>
      </c>
      <c r="BA39" s="13">
        <f>BA40*BM39</f>
        <v>53887.63394</v>
      </c>
      <c r="BB39" s="13">
        <f>BB40*BM39</f>
        <v>53887.63394</v>
      </c>
      <c r="BC39" s="13">
        <f>BC40*BM39</f>
        <v>53887.63394</v>
      </c>
      <c r="BD39" s="13">
        <f>BD40*BM39</f>
        <v>53887.63394</v>
      </c>
      <c r="BE39" s="13">
        <f>BE40*BM39</f>
        <v>54340.4712</v>
      </c>
      <c r="BF39" s="13"/>
      <c r="BG39" s="13"/>
      <c r="BH39" s="13"/>
      <c r="BI39" s="13"/>
      <c r="BJ39" s="13"/>
      <c r="BK39" s="13"/>
      <c r="BL39" s="22">
        <f>BM39/$AC$70</f>
        <v>5.0247032940988992E-2</v>
      </c>
      <c r="BM39" s="23">
        <v>1132093.1499999999</v>
      </c>
    </row>
    <row r="40" spans="3:67" ht="13.5" thickBot="1" x14ac:dyDescent="0.25">
      <c r="C40" s="30"/>
      <c r="D40" s="10"/>
      <c r="E40" s="11"/>
      <c r="F40" s="11"/>
      <c r="G40" s="11"/>
      <c r="H40" s="11"/>
      <c r="I40" s="10"/>
      <c r="J40" s="11"/>
      <c r="K40" s="11"/>
      <c r="L40" s="11"/>
      <c r="M40" s="11"/>
      <c r="N40" s="11"/>
      <c r="O40" s="14"/>
      <c r="P40" s="14"/>
      <c r="Q40" s="14"/>
      <c r="R40" s="11"/>
      <c r="S40" s="10"/>
      <c r="T40" s="11"/>
      <c r="U40" s="11"/>
      <c r="V40" s="11"/>
      <c r="W40" s="11"/>
      <c r="X40" s="10"/>
      <c r="Y40" s="11"/>
      <c r="Z40" s="11"/>
      <c r="AA40" s="11"/>
      <c r="AB40" s="11"/>
      <c r="AC40" s="11"/>
      <c r="AD40" s="14"/>
      <c r="AE40" s="14"/>
      <c r="AF40" s="14"/>
      <c r="AG40" s="14"/>
      <c r="AH40" s="14"/>
      <c r="AI40" s="14"/>
      <c r="AJ40" s="14"/>
      <c r="AK40" s="14">
        <v>4.7600000000000003E-2</v>
      </c>
      <c r="AL40" s="14">
        <v>4.7600000000000003E-2</v>
      </c>
      <c r="AM40" s="14">
        <v>4.7600000000000003E-2</v>
      </c>
      <c r="AN40" s="14">
        <v>4.7600000000000003E-2</v>
      </c>
      <c r="AO40" s="14">
        <v>4.7600000000000003E-2</v>
      </c>
      <c r="AP40" s="14">
        <v>4.7600000000000003E-2</v>
      </c>
      <c r="AQ40" s="14">
        <v>4.7600000000000003E-2</v>
      </c>
      <c r="AR40" s="14">
        <v>4.7600000000000003E-2</v>
      </c>
      <c r="AS40" s="14">
        <v>4.7600000000000003E-2</v>
      </c>
      <c r="AT40" s="14">
        <v>4.7600000000000003E-2</v>
      </c>
      <c r="AU40" s="14">
        <v>4.7600000000000003E-2</v>
      </c>
      <c r="AV40" s="14">
        <v>4.7600000000000003E-2</v>
      </c>
      <c r="AW40" s="14">
        <v>4.7600000000000003E-2</v>
      </c>
      <c r="AX40" s="14">
        <v>4.7600000000000003E-2</v>
      </c>
      <c r="AY40" s="14">
        <v>4.7600000000000003E-2</v>
      </c>
      <c r="AZ40" s="14">
        <v>4.7600000000000003E-2</v>
      </c>
      <c r="BA40" s="14">
        <v>4.7600000000000003E-2</v>
      </c>
      <c r="BB40" s="14">
        <v>4.7600000000000003E-2</v>
      </c>
      <c r="BC40" s="14">
        <v>4.7600000000000003E-2</v>
      </c>
      <c r="BD40" s="14">
        <v>4.7600000000000003E-2</v>
      </c>
      <c r="BE40" s="14">
        <v>4.8000000000000001E-2</v>
      </c>
      <c r="BF40" s="14"/>
      <c r="BG40" s="14"/>
      <c r="BH40" s="14"/>
      <c r="BI40" s="14"/>
      <c r="BJ40" s="14"/>
      <c r="BK40" s="14"/>
      <c r="BL40" s="22"/>
      <c r="BM40" s="23"/>
      <c r="BN40" s="18">
        <f>SUM(D40:BF40)</f>
        <v>0.99999999999999978</v>
      </c>
    </row>
    <row r="41" spans="3:67" ht="13.5" thickBot="1" x14ac:dyDescent="0.25">
      <c r="C41" s="27" t="s">
        <v>29</v>
      </c>
      <c r="D41" s="10"/>
      <c r="E41" s="13"/>
      <c r="F41" s="13"/>
      <c r="G41" s="11"/>
      <c r="H41" s="13"/>
      <c r="I41" s="13"/>
      <c r="J41" s="13"/>
      <c r="K41" s="13"/>
      <c r="L41" s="13"/>
      <c r="M41" s="13"/>
      <c r="N41" s="13"/>
      <c r="O41" s="13"/>
      <c r="P41" s="13"/>
      <c r="Q41" s="13">
        <f>Q42*BM41</f>
        <v>10687.371599999999</v>
      </c>
      <c r="R41" s="13">
        <f>R42*BM41</f>
        <v>10687.371599999999</v>
      </c>
      <c r="S41" s="10"/>
      <c r="T41" s="13"/>
      <c r="U41" s="11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>
        <f t="shared" ref="AJ41:AU41" si="28">AJ42*$BM$41</f>
        <v>28535.282171999999</v>
      </c>
      <c r="AK41" s="13">
        <f t="shared" si="28"/>
        <v>28535.282171999999</v>
      </c>
      <c r="AL41" s="13">
        <f t="shared" si="28"/>
        <v>28535.282171999999</v>
      </c>
      <c r="AM41" s="13">
        <f t="shared" si="28"/>
        <v>28535.282171999999</v>
      </c>
      <c r="AN41" s="13">
        <f t="shared" si="28"/>
        <v>28535.282171999999</v>
      </c>
      <c r="AO41" s="13">
        <f t="shared" si="28"/>
        <v>28535.282171999999</v>
      </c>
      <c r="AP41" s="13">
        <f t="shared" si="28"/>
        <v>28535.282171999999</v>
      </c>
      <c r="AQ41" s="13">
        <f t="shared" si="28"/>
        <v>28535.282171999999</v>
      </c>
      <c r="AR41" s="13">
        <f t="shared" si="28"/>
        <v>28535.282171999999</v>
      </c>
      <c r="AS41" s="13">
        <f t="shared" si="28"/>
        <v>28535.282171999999</v>
      </c>
      <c r="AT41" s="13">
        <f t="shared" si="28"/>
        <v>28535.282171999999</v>
      </c>
      <c r="AU41" s="13">
        <f t="shared" si="28"/>
        <v>28535.282171999999</v>
      </c>
      <c r="AV41" s="13">
        <f t="shared" ref="AV41:BA41" si="29">AV42*$BM$41</f>
        <v>28535.282171999999</v>
      </c>
      <c r="AW41" s="13">
        <f t="shared" si="29"/>
        <v>28535.282171999999</v>
      </c>
      <c r="AX41" s="13">
        <f t="shared" si="29"/>
        <v>28535.282171999999</v>
      </c>
      <c r="AY41" s="13">
        <f t="shared" si="29"/>
        <v>28535.282171999999</v>
      </c>
      <c r="AZ41" s="13">
        <f t="shared" si="29"/>
        <v>28535.282171999999</v>
      </c>
      <c r="BA41" s="13">
        <f t="shared" si="29"/>
        <v>27894.039875999999</v>
      </c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22">
        <f>BM41/$AC$70</f>
        <v>2.3717514448249696E-2</v>
      </c>
      <c r="BM41" s="23">
        <v>534368.57999999996</v>
      </c>
    </row>
    <row r="42" spans="3:67" ht="13.5" thickBot="1" x14ac:dyDescent="0.25">
      <c r="C42" s="28"/>
      <c r="D42" s="10"/>
      <c r="E42" s="14"/>
      <c r="F42" s="14"/>
      <c r="G42" s="11"/>
      <c r="H42" s="14"/>
      <c r="I42" s="14"/>
      <c r="J42" s="14"/>
      <c r="K42" s="14"/>
      <c r="L42" s="14"/>
      <c r="M42" s="14"/>
      <c r="N42" s="14"/>
      <c r="O42" s="14"/>
      <c r="P42" s="14"/>
      <c r="Q42" s="14">
        <v>0.02</v>
      </c>
      <c r="R42" s="14">
        <v>0.02</v>
      </c>
      <c r="S42" s="10"/>
      <c r="T42" s="14"/>
      <c r="U42" s="11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>
        <v>5.3400000000000003E-2</v>
      </c>
      <c r="AK42" s="14">
        <v>5.3400000000000003E-2</v>
      </c>
      <c r="AL42" s="14">
        <v>5.3400000000000003E-2</v>
      </c>
      <c r="AM42" s="14">
        <v>5.3400000000000003E-2</v>
      </c>
      <c r="AN42" s="14">
        <v>5.3400000000000003E-2</v>
      </c>
      <c r="AO42" s="14">
        <v>5.3400000000000003E-2</v>
      </c>
      <c r="AP42" s="14">
        <v>5.3400000000000003E-2</v>
      </c>
      <c r="AQ42" s="14">
        <v>5.3400000000000003E-2</v>
      </c>
      <c r="AR42" s="14">
        <v>5.3400000000000003E-2</v>
      </c>
      <c r="AS42" s="14">
        <v>5.3400000000000003E-2</v>
      </c>
      <c r="AT42" s="14">
        <v>5.3400000000000003E-2</v>
      </c>
      <c r="AU42" s="14">
        <v>5.3400000000000003E-2</v>
      </c>
      <c r="AV42" s="14">
        <v>5.3400000000000003E-2</v>
      </c>
      <c r="AW42" s="14">
        <v>5.3400000000000003E-2</v>
      </c>
      <c r="AX42" s="14">
        <v>5.3400000000000003E-2</v>
      </c>
      <c r="AY42" s="14">
        <v>5.3400000000000003E-2</v>
      </c>
      <c r="AZ42" s="14">
        <v>5.3400000000000003E-2</v>
      </c>
      <c r="BA42" s="14">
        <v>5.2200000000000003E-2</v>
      </c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22"/>
      <c r="BM42" s="23"/>
      <c r="BN42" s="18">
        <f>SUM(D42:BL42)</f>
        <v>1</v>
      </c>
    </row>
    <row r="43" spans="3:67" ht="13.5" thickBot="1" x14ac:dyDescent="0.25">
      <c r="C43" s="29" t="s">
        <v>22</v>
      </c>
      <c r="D43" s="10"/>
      <c r="E43" s="11"/>
      <c r="F43" s="11"/>
      <c r="G43" s="11"/>
      <c r="H43" s="11"/>
      <c r="I43" s="10"/>
      <c r="J43" s="11"/>
      <c r="K43" s="11"/>
      <c r="L43" s="11"/>
      <c r="M43" s="11"/>
      <c r="N43" s="11"/>
      <c r="O43" s="11"/>
      <c r="P43" s="11"/>
      <c r="Q43" s="11"/>
      <c r="R43" s="11"/>
      <c r="S43" s="10"/>
      <c r="T43" s="11"/>
      <c r="U43" s="11"/>
      <c r="V43" s="11"/>
      <c r="W43" s="11"/>
      <c r="X43" s="10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22"/>
      <c r="BM43" s="23"/>
    </row>
    <row r="44" spans="3:67" ht="25.5" customHeight="1" thickBot="1" x14ac:dyDescent="0.25">
      <c r="C44" s="30"/>
      <c r="D44" s="10"/>
      <c r="E44" s="11"/>
      <c r="F44" s="11"/>
      <c r="G44" s="11"/>
      <c r="H44" s="11"/>
      <c r="I44" s="10"/>
      <c r="J44" s="11"/>
      <c r="K44" s="11"/>
      <c r="L44" s="11"/>
      <c r="M44" s="11"/>
      <c r="N44" s="11"/>
      <c r="O44" s="11"/>
      <c r="P44" s="11"/>
      <c r="Q44" s="11"/>
      <c r="R44" s="11"/>
      <c r="S44" s="10"/>
      <c r="T44" s="11"/>
      <c r="U44" s="11"/>
      <c r="V44" s="11"/>
      <c r="W44" s="11"/>
      <c r="X44" s="10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22"/>
      <c r="BM44" s="23"/>
      <c r="BN44" s="18">
        <f>SUM(D44:AM44)</f>
        <v>0</v>
      </c>
    </row>
    <row r="45" spans="3:67" ht="13.5" thickBot="1" x14ac:dyDescent="0.25">
      <c r="C45" s="29" t="s">
        <v>23</v>
      </c>
      <c r="D45" s="10"/>
      <c r="E45" s="13"/>
      <c r="F45" s="13"/>
      <c r="G45" s="13"/>
      <c r="H45" s="13"/>
      <c r="I45" s="10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>
        <f t="shared" ref="W45:AR45" si="30">W46*$BM$45</f>
        <v>60807.00692</v>
      </c>
      <c r="X45" s="10">
        <f t="shared" si="30"/>
        <v>60807.00692</v>
      </c>
      <c r="Y45" s="13">
        <f t="shared" si="30"/>
        <v>60807.00692</v>
      </c>
      <c r="Z45" s="13">
        <f t="shared" si="30"/>
        <v>60807.00692</v>
      </c>
      <c r="AA45" s="13">
        <f t="shared" si="30"/>
        <v>60807.00692</v>
      </c>
      <c r="AB45" s="13">
        <f t="shared" si="30"/>
        <v>60807.00692</v>
      </c>
      <c r="AC45" s="13">
        <f t="shared" si="30"/>
        <v>60807.00692</v>
      </c>
      <c r="AD45" s="10">
        <f t="shared" si="30"/>
        <v>60807.00692</v>
      </c>
      <c r="AE45" s="13">
        <f t="shared" si="30"/>
        <v>60807.00692</v>
      </c>
      <c r="AF45" s="13">
        <f t="shared" si="30"/>
        <v>60807.00692</v>
      </c>
      <c r="AG45" s="13">
        <f t="shared" si="30"/>
        <v>60807.00692</v>
      </c>
      <c r="AH45" s="13">
        <f t="shared" si="30"/>
        <v>60807.00692</v>
      </c>
      <c r="AI45" s="13">
        <f t="shared" si="30"/>
        <v>60807.00692</v>
      </c>
      <c r="AJ45" s="13">
        <f t="shared" si="30"/>
        <v>60807.00692</v>
      </c>
      <c r="AK45" s="13">
        <f t="shared" si="30"/>
        <v>60807.00692</v>
      </c>
      <c r="AL45" s="13">
        <f t="shared" si="30"/>
        <v>60807.00692</v>
      </c>
      <c r="AM45" s="13">
        <f t="shared" si="30"/>
        <v>60807.00692</v>
      </c>
      <c r="AN45" s="13">
        <f t="shared" si="30"/>
        <v>60807.00692</v>
      </c>
      <c r="AO45" s="13">
        <f t="shared" si="30"/>
        <v>60807.00692</v>
      </c>
      <c r="AP45" s="13">
        <f t="shared" si="30"/>
        <v>60807.00692</v>
      </c>
      <c r="AQ45" s="13">
        <f t="shared" si="30"/>
        <v>60807.00692</v>
      </c>
      <c r="AR45" s="13">
        <f t="shared" si="30"/>
        <v>60807.00692</v>
      </c>
      <c r="AS45" s="13">
        <f t="shared" ref="AS45:AV45" si="31">AS46*$BM$45</f>
        <v>60807.00692</v>
      </c>
      <c r="AT45" s="13">
        <f t="shared" si="31"/>
        <v>60807.00692</v>
      </c>
      <c r="AU45" s="13">
        <f t="shared" si="31"/>
        <v>60807.00692</v>
      </c>
      <c r="AV45" s="13">
        <f t="shared" si="31"/>
        <v>60807.00692</v>
      </c>
      <c r="AW45" s="13">
        <f t="shared" ref="AW45" si="32">AW46*$BM$45</f>
        <v>60807.00692</v>
      </c>
      <c r="AX45" s="13">
        <f t="shared" ref="AX45" si="33">AX46*$BM$45</f>
        <v>60807.00692</v>
      </c>
      <c r="AY45" s="13">
        <f t="shared" ref="AY45" si="34">AY46*$BM$45</f>
        <v>65049.356240000001</v>
      </c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22">
        <f>BM45/$AC$70</f>
        <v>7.8455508876493607E-2</v>
      </c>
      <c r="BM45" s="23">
        <v>1767645.55</v>
      </c>
    </row>
    <row r="46" spans="3:67" ht="13.5" thickBot="1" x14ac:dyDescent="0.25">
      <c r="C46" s="30"/>
      <c r="D46" s="10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>
        <v>3.44E-2</v>
      </c>
      <c r="X46" s="14">
        <v>3.44E-2</v>
      </c>
      <c r="Y46" s="14">
        <v>3.44E-2</v>
      </c>
      <c r="Z46" s="14">
        <v>3.44E-2</v>
      </c>
      <c r="AA46" s="14">
        <v>3.44E-2</v>
      </c>
      <c r="AB46" s="14">
        <v>3.44E-2</v>
      </c>
      <c r="AC46" s="14">
        <v>3.44E-2</v>
      </c>
      <c r="AD46" s="14">
        <v>3.44E-2</v>
      </c>
      <c r="AE46" s="14">
        <v>3.44E-2</v>
      </c>
      <c r="AF46" s="14">
        <v>3.44E-2</v>
      </c>
      <c r="AG46" s="14">
        <v>3.44E-2</v>
      </c>
      <c r="AH46" s="14">
        <v>3.44E-2</v>
      </c>
      <c r="AI46" s="14">
        <v>3.44E-2</v>
      </c>
      <c r="AJ46" s="14">
        <v>3.44E-2</v>
      </c>
      <c r="AK46" s="14">
        <v>3.44E-2</v>
      </c>
      <c r="AL46" s="14">
        <v>3.44E-2</v>
      </c>
      <c r="AM46" s="14">
        <v>3.44E-2</v>
      </c>
      <c r="AN46" s="14">
        <v>3.44E-2</v>
      </c>
      <c r="AO46" s="14">
        <v>3.44E-2</v>
      </c>
      <c r="AP46" s="14">
        <v>3.44E-2</v>
      </c>
      <c r="AQ46" s="14">
        <v>3.44E-2</v>
      </c>
      <c r="AR46" s="14">
        <v>3.44E-2</v>
      </c>
      <c r="AS46" s="14">
        <v>3.44E-2</v>
      </c>
      <c r="AT46" s="14">
        <v>3.44E-2</v>
      </c>
      <c r="AU46" s="14">
        <v>3.44E-2</v>
      </c>
      <c r="AV46" s="14">
        <v>3.44E-2</v>
      </c>
      <c r="AW46" s="14">
        <v>3.44E-2</v>
      </c>
      <c r="AX46" s="14">
        <v>3.44E-2</v>
      </c>
      <c r="AY46" s="14">
        <v>3.6799999999999999E-2</v>
      </c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22"/>
      <c r="BM46" s="23"/>
      <c r="BN46" s="18">
        <f>SUM(D46:AY46)</f>
        <v>0.99999999999999978</v>
      </c>
      <c r="BO46" s="26">
        <v>2572.5500000000002</v>
      </c>
    </row>
    <row r="47" spans="3:67" ht="13.5" thickBot="1" x14ac:dyDescent="0.25">
      <c r="C47" s="29" t="s">
        <v>30</v>
      </c>
      <c r="D47" s="10"/>
      <c r="E47" s="13"/>
      <c r="F47" s="13"/>
      <c r="G47" s="13"/>
      <c r="H47" s="13"/>
      <c r="I47" s="10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0"/>
      <c r="V47" s="13"/>
      <c r="W47" s="13">
        <f t="shared" ref="W47" si="35">W48*$BM$45</f>
        <v>60807.00692</v>
      </c>
      <c r="X47" s="10">
        <f t="shared" ref="X47" si="36">X48*$BM$45</f>
        <v>60807.00692</v>
      </c>
      <c r="Y47" s="13">
        <f t="shared" ref="Y47" si="37">Y48*$BM$45</f>
        <v>60807.00692</v>
      </c>
      <c r="Z47" s="13">
        <f t="shared" ref="Z47" si="38">Z48*$BM$45</f>
        <v>60807.00692</v>
      </c>
      <c r="AA47" s="13">
        <f t="shared" ref="AA47" si="39">AA48*$BM$45</f>
        <v>60807.00692</v>
      </c>
      <c r="AB47" s="13">
        <f t="shared" ref="AB47" si="40">AB48*$BM$45</f>
        <v>60807.00692</v>
      </c>
      <c r="AC47" s="13">
        <f t="shared" ref="AC47" si="41">AC48*$BM$45</f>
        <v>60807.00692</v>
      </c>
      <c r="AD47" s="10">
        <f t="shared" ref="AD47" si="42">AD48*$BM$45</f>
        <v>60807.00692</v>
      </c>
      <c r="AE47" s="13">
        <f t="shared" ref="AE47" si="43">AE48*$BM$45</f>
        <v>60807.00692</v>
      </c>
      <c r="AF47" s="13">
        <f t="shared" ref="AF47" si="44">AF48*$BM$45</f>
        <v>60807.00692</v>
      </c>
      <c r="AG47" s="13">
        <f t="shared" ref="AG47" si="45">AG48*$BM$45</f>
        <v>60807.00692</v>
      </c>
      <c r="AH47" s="13">
        <f t="shared" ref="AH47" si="46">AH48*$BM$45</f>
        <v>60807.00692</v>
      </c>
      <c r="AI47" s="13">
        <f t="shared" ref="AI47" si="47">AI48*$BM$45</f>
        <v>60807.00692</v>
      </c>
      <c r="AJ47" s="13">
        <f t="shared" ref="AJ47" si="48">AJ48*$BM$45</f>
        <v>60807.00692</v>
      </c>
      <c r="AK47" s="13">
        <f t="shared" ref="AK47" si="49">AK48*$BM$45</f>
        <v>60807.00692</v>
      </c>
      <c r="AL47" s="13">
        <f t="shared" ref="AL47" si="50">AL48*$BM$45</f>
        <v>60807.00692</v>
      </c>
      <c r="AM47" s="13">
        <f t="shared" ref="AM47" si="51">AM48*$BM$45</f>
        <v>60807.00692</v>
      </c>
      <c r="AN47" s="13">
        <f t="shared" ref="AN47" si="52">AN48*$BM$45</f>
        <v>60807.00692</v>
      </c>
      <c r="AO47" s="13">
        <f t="shared" ref="AO47" si="53">AO48*$BM$45</f>
        <v>60807.00692</v>
      </c>
      <c r="AP47" s="13">
        <f t="shared" ref="AP47" si="54">AP48*$BM$45</f>
        <v>60807.00692</v>
      </c>
      <c r="AQ47" s="13">
        <f t="shared" ref="AQ47" si="55">AQ48*$BM$45</f>
        <v>60807.00692</v>
      </c>
      <c r="AR47" s="13">
        <f t="shared" ref="AR47" si="56">AR48*$BM$45</f>
        <v>60807.00692</v>
      </c>
      <c r="AS47" s="13">
        <f t="shared" ref="AS47" si="57">AS48*$BM$45</f>
        <v>60807.00692</v>
      </c>
      <c r="AT47" s="13">
        <f t="shared" ref="AT47" si="58">AT48*$BM$45</f>
        <v>60807.00692</v>
      </c>
      <c r="AU47" s="13">
        <f t="shared" ref="AU47" si="59">AU48*$BM$45</f>
        <v>60807.00692</v>
      </c>
      <c r="AV47" s="13">
        <f t="shared" ref="AV47" si="60">AV48*$BM$45</f>
        <v>60807.00692</v>
      </c>
      <c r="AW47" s="13">
        <f t="shared" ref="AW47" si="61">AW48*$BM$45</f>
        <v>60807.00692</v>
      </c>
      <c r="AX47" s="13">
        <f t="shared" ref="AX47" si="62">AX48*$BM$45</f>
        <v>60807.00692</v>
      </c>
      <c r="AY47" s="13">
        <f t="shared" ref="AY47" si="63">AY48*$BM$45</f>
        <v>65049.356240000001</v>
      </c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22">
        <f>BM47/$AC$70</f>
        <v>9.6897242463087913E-3</v>
      </c>
      <c r="BM47" s="23">
        <v>218314.79</v>
      </c>
      <c r="BO47" s="26">
        <v>8758.06</v>
      </c>
    </row>
    <row r="48" spans="3:67" ht="13.5" thickBot="1" x14ac:dyDescent="0.25">
      <c r="C48" s="30"/>
      <c r="D48" s="10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>
        <v>3.44E-2</v>
      </c>
      <c r="X48" s="14">
        <v>3.44E-2</v>
      </c>
      <c r="Y48" s="14">
        <v>3.44E-2</v>
      </c>
      <c r="Z48" s="14">
        <v>3.44E-2</v>
      </c>
      <c r="AA48" s="14">
        <v>3.44E-2</v>
      </c>
      <c r="AB48" s="14">
        <v>3.44E-2</v>
      </c>
      <c r="AC48" s="14">
        <v>3.44E-2</v>
      </c>
      <c r="AD48" s="14">
        <v>3.44E-2</v>
      </c>
      <c r="AE48" s="14">
        <v>3.44E-2</v>
      </c>
      <c r="AF48" s="14">
        <v>3.44E-2</v>
      </c>
      <c r="AG48" s="14">
        <v>3.44E-2</v>
      </c>
      <c r="AH48" s="14">
        <v>3.44E-2</v>
      </c>
      <c r="AI48" s="14">
        <v>3.44E-2</v>
      </c>
      <c r="AJ48" s="14">
        <v>3.44E-2</v>
      </c>
      <c r="AK48" s="14">
        <v>3.44E-2</v>
      </c>
      <c r="AL48" s="14">
        <v>3.44E-2</v>
      </c>
      <c r="AM48" s="14">
        <v>3.44E-2</v>
      </c>
      <c r="AN48" s="14">
        <v>3.44E-2</v>
      </c>
      <c r="AO48" s="14">
        <v>3.44E-2</v>
      </c>
      <c r="AP48" s="14">
        <v>3.44E-2</v>
      </c>
      <c r="AQ48" s="14">
        <v>3.44E-2</v>
      </c>
      <c r="AR48" s="14">
        <v>3.44E-2</v>
      </c>
      <c r="AS48" s="14">
        <v>3.44E-2</v>
      </c>
      <c r="AT48" s="14">
        <v>3.44E-2</v>
      </c>
      <c r="AU48" s="14">
        <v>3.44E-2</v>
      </c>
      <c r="AV48" s="14">
        <v>3.44E-2</v>
      </c>
      <c r="AW48" s="14">
        <v>3.44E-2</v>
      </c>
      <c r="AX48" s="14">
        <v>3.44E-2</v>
      </c>
      <c r="AY48" s="14">
        <v>3.6799999999999999E-2</v>
      </c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22"/>
      <c r="BM48" s="23"/>
      <c r="BN48" s="18">
        <f>SUM(D48:AY48)</f>
        <v>0.99999999999999978</v>
      </c>
      <c r="BO48" s="8">
        <f>BO46*BO47</f>
        <v>22530547.252999999</v>
      </c>
    </row>
    <row r="49" spans="3:67" ht="13.5" thickBot="1" x14ac:dyDescent="0.25">
      <c r="C49" s="27" t="s">
        <v>31</v>
      </c>
      <c r="D49" s="10"/>
      <c r="E49" s="13"/>
      <c r="F49" s="13"/>
      <c r="G49" s="13"/>
      <c r="H49" s="13"/>
      <c r="I49" s="10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0"/>
      <c r="V49" s="13"/>
      <c r="W49" s="13">
        <f t="shared" ref="W49" si="64">W50*$BM$45</f>
        <v>60807.00692</v>
      </c>
      <c r="X49" s="10">
        <f t="shared" ref="X49" si="65">X50*$BM$45</f>
        <v>60807.00692</v>
      </c>
      <c r="Y49" s="13">
        <f t="shared" ref="Y49" si="66">Y50*$BM$45</f>
        <v>60807.00692</v>
      </c>
      <c r="Z49" s="13">
        <f t="shared" ref="Z49" si="67">Z50*$BM$45</f>
        <v>60807.00692</v>
      </c>
      <c r="AA49" s="13">
        <f t="shared" ref="AA49" si="68">AA50*$BM$45</f>
        <v>60807.00692</v>
      </c>
      <c r="AB49" s="13">
        <f t="shared" ref="AB49" si="69">AB50*$BM$45</f>
        <v>60807.00692</v>
      </c>
      <c r="AC49" s="13">
        <f t="shared" ref="AC49" si="70">AC50*$BM$45</f>
        <v>60807.00692</v>
      </c>
      <c r="AD49" s="10">
        <f t="shared" ref="AD49" si="71">AD50*$BM$45</f>
        <v>60807.00692</v>
      </c>
      <c r="AE49" s="13">
        <f t="shared" ref="AE49" si="72">AE50*$BM$45</f>
        <v>60807.00692</v>
      </c>
      <c r="AF49" s="13">
        <f t="shared" ref="AF49" si="73">AF50*$BM$45</f>
        <v>60807.00692</v>
      </c>
      <c r="AG49" s="13">
        <f t="shared" ref="AG49" si="74">AG50*$BM$45</f>
        <v>60807.00692</v>
      </c>
      <c r="AH49" s="13">
        <f t="shared" ref="AH49" si="75">AH50*$BM$45</f>
        <v>60807.00692</v>
      </c>
      <c r="AI49" s="13">
        <f t="shared" ref="AI49" si="76">AI50*$BM$45</f>
        <v>60807.00692</v>
      </c>
      <c r="AJ49" s="13">
        <f t="shared" ref="AJ49" si="77">AJ50*$BM$45</f>
        <v>60807.00692</v>
      </c>
      <c r="AK49" s="13">
        <f t="shared" ref="AK49" si="78">AK50*$BM$45</f>
        <v>60807.00692</v>
      </c>
      <c r="AL49" s="13">
        <f t="shared" ref="AL49" si="79">AL50*$BM$45</f>
        <v>60807.00692</v>
      </c>
      <c r="AM49" s="13">
        <f t="shared" ref="AM49" si="80">AM50*$BM$45</f>
        <v>60807.00692</v>
      </c>
      <c r="AN49" s="13">
        <f t="shared" ref="AN49" si="81">AN50*$BM$45</f>
        <v>60807.00692</v>
      </c>
      <c r="AO49" s="13">
        <f t="shared" ref="AO49" si="82">AO50*$BM$45</f>
        <v>60807.00692</v>
      </c>
      <c r="AP49" s="13">
        <f t="shared" ref="AP49" si="83">AP50*$BM$45</f>
        <v>60807.00692</v>
      </c>
      <c r="AQ49" s="13">
        <f t="shared" ref="AQ49" si="84">AQ50*$BM$45</f>
        <v>60807.00692</v>
      </c>
      <c r="AR49" s="13">
        <f t="shared" ref="AR49" si="85">AR50*$BM$45</f>
        <v>60807.00692</v>
      </c>
      <c r="AS49" s="13">
        <f t="shared" ref="AS49" si="86">AS50*$BM$45</f>
        <v>60807.00692</v>
      </c>
      <c r="AT49" s="13">
        <f t="shared" ref="AT49" si="87">AT50*$BM$45</f>
        <v>60807.00692</v>
      </c>
      <c r="AU49" s="13">
        <f t="shared" ref="AU49" si="88">AU50*$BM$45</f>
        <v>60807.00692</v>
      </c>
      <c r="AV49" s="13">
        <f t="shared" ref="AV49" si="89">AV50*$BM$45</f>
        <v>60807.00692</v>
      </c>
      <c r="AW49" s="13">
        <f t="shared" ref="AW49" si="90">AW50*$BM$45</f>
        <v>60807.00692</v>
      </c>
      <c r="AX49" s="13">
        <f t="shared" ref="AX49" si="91">AX50*$BM$45</f>
        <v>60807.00692</v>
      </c>
      <c r="AY49" s="13">
        <f t="shared" ref="AY49" si="92">AY50*$BM$45</f>
        <v>65049.356240000001</v>
      </c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22">
        <f>BM49/$AC$70</f>
        <v>6.5119101792107724E-4</v>
      </c>
      <c r="BM49" s="23">
        <v>14671.69</v>
      </c>
    </row>
    <row r="50" spans="3:67" ht="13.5" thickBot="1" x14ac:dyDescent="0.25">
      <c r="C50" s="28"/>
      <c r="D50" s="10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>
        <v>3.44E-2</v>
      </c>
      <c r="X50" s="14">
        <v>3.44E-2</v>
      </c>
      <c r="Y50" s="14">
        <v>3.44E-2</v>
      </c>
      <c r="Z50" s="14">
        <v>3.44E-2</v>
      </c>
      <c r="AA50" s="14">
        <v>3.44E-2</v>
      </c>
      <c r="AB50" s="14">
        <v>3.44E-2</v>
      </c>
      <c r="AC50" s="14">
        <v>3.44E-2</v>
      </c>
      <c r="AD50" s="14">
        <v>3.44E-2</v>
      </c>
      <c r="AE50" s="14">
        <v>3.44E-2</v>
      </c>
      <c r="AF50" s="14">
        <v>3.44E-2</v>
      </c>
      <c r="AG50" s="14">
        <v>3.44E-2</v>
      </c>
      <c r="AH50" s="14">
        <v>3.44E-2</v>
      </c>
      <c r="AI50" s="14">
        <v>3.44E-2</v>
      </c>
      <c r="AJ50" s="14">
        <v>3.44E-2</v>
      </c>
      <c r="AK50" s="14">
        <v>3.44E-2</v>
      </c>
      <c r="AL50" s="14">
        <v>3.44E-2</v>
      </c>
      <c r="AM50" s="14">
        <v>3.44E-2</v>
      </c>
      <c r="AN50" s="14">
        <v>3.44E-2</v>
      </c>
      <c r="AO50" s="14">
        <v>3.44E-2</v>
      </c>
      <c r="AP50" s="14">
        <v>3.44E-2</v>
      </c>
      <c r="AQ50" s="14">
        <v>3.44E-2</v>
      </c>
      <c r="AR50" s="14">
        <v>3.44E-2</v>
      </c>
      <c r="AS50" s="14">
        <v>3.44E-2</v>
      </c>
      <c r="AT50" s="14">
        <v>3.44E-2</v>
      </c>
      <c r="AU50" s="14">
        <v>3.44E-2</v>
      </c>
      <c r="AV50" s="14">
        <v>3.44E-2</v>
      </c>
      <c r="AW50" s="14">
        <v>3.44E-2</v>
      </c>
      <c r="AX50" s="14">
        <v>3.44E-2</v>
      </c>
      <c r="AY50" s="14">
        <v>3.6799999999999999E-2</v>
      </c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22"/>
      <c r="BM50" s="23"/>
      <c r="BN50" s="18">
        <f>SUM(D50:AY50)</f>
        <v>0.99999999999999978</v>
      </c>
    </row>
    <row r="51" spans="3:67" ht="13.5" thickBot="1" x14ac:dyDescent="0.25">
      <c r="C51" s="29" t="s">
        <v>24</v>
      </c>
      <c r="D51" s="10"/>
      <c r="E51" s="13"/>
      <c r="F51" s="13"/>
      <c r="G51" s="13"/>
      <c r="H51" s="13"/>
      <c r="I51" s="10"/>
      <c r="J51" s="13"/>
      <c r="K51" s="13"/>
      <c r="L51" s="13"/>
      <c r="M51" s="13"/>
      <c r="N51" s="13"/>
      <c r="O51" s="11"/>
      <c r="P51" s="11"/>
      <c r="Q51" s="13"/>
      <c r="R51" s="13"/>
      <c r="S51" s="13"/>
      <c r="T51" s="13"/>
      <c r="U51" s="10"/>
      <c r="V51" s="13"/>
      <c r="W51" s="13">
        <f t="shared" ref="W51" si="93">W52*$BM$45</f>
        <v>60807.00692</v>
      </c>
      <c r="X51" s="10">
        <f t="shared" ref="X51" si="94">X52*$BM$45</f>
        <v>60807.00692</v>
      </c>
      <c r="Y51" s="13">
        <f t="shared" ref="Y51" si="95">Y52*$BM$45</f>
        <v>60807.00692</v>
      </c>
      <c r="Z51" s="13">
        <f t="shared" ref="Z51" si="96">Z52*$BM$45</f>
        <v>60807.00692</v>
      </c>
      <c r="AA51" s="13">
        <f t="shared" ref="AA51" si="97">AA52*$BM$45</f>
        <v>60807.00692</v>
      </c>
      <c r="AB51" s="13">
        <f t="shared" ref="AB51" si="98">AB52*$BM$45</f>
        <v>60807.00692</v>
      </c>
      <c r="AC51" s="13">
        <f t="shared" ref="AC51" si="99">AC52*$BM$45</f>
        <v>60807.00692</v>
      </c>
      <c r="AD51" s="10">
        <f t="shared" ref="AD51" si="100">AD52*$BM$45</f>
        <v>60807.00692</v>
      </c>
      <c r="AE51" s="13">
        <f t="shared" ref="AE51" si="101">AE52*$BM$45</f>
        <v>60807.00692</v>
      </c>
      <c r="AF51" s="13">
        <f t="shared" ref="AF51" si="102">AF52*$BM$45</f>
        <v>60807.00692</v>
      </c>
      <c r="AG51" s="13">
        <f t="shared" ref="AG51" si="103">AG52*$BM$45</f>
        <v>60807.00692</v>
      </c>
      <c r="AH51" s="13">
        <f t="shared" ref="AH51" si="104">AH52*$BM$45</f>
        <v>60807.00692</v>
      </c>
      <c r="AI51" s="13">
        <f t="shared" ref="AI51" si="105">AI52*$BM$45</f>
        <v>60807.00692</v>
      </c>
      <c r="AJ51" s="13">
        <f t="shared" ref="AJ51" si="106">AJ52*$BM$45</f>
        <v>60807.00692</v>
      </c>
      <c r="AK51" s="13">
        <f t="shared" ref="AK51" si="107">AK52*$BM$45</f>
        <v>60807.00692</v>
      </c>
      <c r="AL51" s="13">
        <f t="shared" ref="AL51" si="108">AL52*$BM$45</f>
        <v>60807.00692</v>
      </c>
      <c r="AM51" s="13">
        <f t="shared" ref="AM51" si="109">AM52*$BM$45</f>
        <v>60807.00692</v>
      </c>
      <c r="AN51" s="13">
        <f t="shared" ref="AN51" si="110">AN52*$BM$45</f>
        <v>60807.00692</v>
      </c>
      <c r="AO51" s="13">
        <f t="shared" ref="AO51" si="111">AO52*$BM$45</f>
        <v>60807.00692</v>
      </c>
      <c r="AP51" s="13">
        <f t="shared" ref="AP51" si="112">AP52*$BM$45</f>
        <v>60807.00692</v>
      </c>
      <c r="AQ51" s="13">
        <f t="shared" ref="AQ51" si="113">AQ52*$BM$45</f>
        <v>60807.00692</v>
      </c>
      <c r="AR51" s="13">
        <f t="shared" ref="AR51" si="114">AR52*$BM$45</f>
        <v>60807.00692</v>
      </c>
      <c r="AS51" s="13">
        <f t="shared" ref="AS51" si="115">AS52*$BM$45</f>
        <v>60807.00692</v>
      </c>
      <c r="AT51" s="13">
        <f t="shared" ref="AT51" si="116">AT52*$BM$45</f>
        <v>60807.00692</v>
      </c>
      <c r="AU51" s="13">
        <f t="shared" ref="AU51" si="117">AU52*$BM$45</f>
        <v>60807.00692</v>
      </c>
      <c r="AV51" s="13">
        <f t="shared" ref="AV51" si="118">AV52*$BM$45</f>
        <v>60807.00692</v>
      </c>
      <c r="AW51" s="13">
        <f t="shared" ref="AW51" si="119">AW52*$BM$45</f>
        <v>60807.00692</v>
      </c>
      <c r="AX51" s="13">
        <f t="shared" ref="AX51" si="120">AX52*$BM$45</f>
        <v>60807.00692</v>
      </c>
      <c r="AY51" s="13">
        <f t="shared" ref="AY51" si="121">AY52*$BM$45</f>
        <v>65049.356240000001</v>
      </c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22">
        <f>BM51/$AC$70</f>
        <v>1.5237872659941112E-2</v>
      </c>
      <c r="BM51" s="23">
        <v>343317.61</v>
      </c>
    </row>
    <row r="52" spans="3:67" ht="13.5" thickBot="1" x14ac:dyDescent="0.25">
      <c r="C52" s="30"/>
      <c r="D52" s="10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1"/>
      <c r="P52" s="11"/>
      <c r="Q52" s="14"/>
      <c r="R52" s="14"/>
      <c r="S52" s="14"/>
      <c r="T52" s="14"/>
      <c r="U52" s="14"/>
      <c r="V52" s="14"/>
      <c r="W52" s="14">
        <v>3.44E-2</v>
      </c>
      <c r="X52" s="14">
        <v>3.44E-2</v>
      </c>
      <c r="Y52" s="14">
        <v>3.44E-2</v>
      </c>
      <c r="Z52" s="14">
        <v>3.44E-2</v>
      </c>
      <c r="AA52" s="14">
        <v>3.44E-2</v>
      </c>
      <c r="AB52" s="14">
        <v>3.44E-2</v>
      </c>
      <c r="AC52" s="14">
        <v>3.44E-2</v>
      </c>
      <c r="AD52" s="14">
        <v>3.44E-2</v>
      </c>
      <c r="AE52" s="14">
        <v>3.44E-2</v>
      </c>
      <c r="AF52" s="14">
        <v>3.44E-2</v>
      </c>
      <c r="AG52" s="14">
        <v>3.44E-2</v>
      </c>
      <c r="AH52" s="14">
        <v>3.44E-2</v>
      </c>
      <c r="AI52" s="14">
        <v>3.44E-2</v>
      </c>
      <c r="AJ52" s="14">
        <v>3.44E-2</v>
      </c>
      <c r="AK52" s="14">
        <v>3.44E-2</v>
      </c>
      <c r="AL52" s="14">
        <v>3.44E-2</v>
      </c>
      <c r="AM52" s="14">
        <v>3.44E-2</v>
      </c>
      <c r="AN52" s="14">
        <v>3.44E-2</v>
      </c>
      <c r="AO52" s="14">
        <v>3.44E-2</v>
      </c>
      <c r="AP52" s="14">
        <v>3.44E-2</v>
      </c>
      <c r="AQ52" s="14">
        <v>3.44E-2</v>
      </c>
      <c r="AR52" s="14">
        <v>3.44E-2</v>
      </c>
      <c r="AS52" s="14">
        <v>3.44E-2</v>
      </c>
      <c r="AT52" s="14">
        <v>3.44E-2</v>
      </c>
      <c r="AU52" s="14">
        <v>3.44E-2</v>
      </c>
      <c r="AV52" s="14">
        <v>3.44E-2</v>
      </c>
      <c r="AW52" s="14">
        <v>3.44E-2</v>
      </c>
      <c r="AX52" s="14">
        <v>3.44E-2</v>
      </c>
      <c r="AY52" s="14">
        <v>3.6799999999999999E-2</v>
      </c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22"/>
      <c r="BM52" s="23"/>
      <c r="BN52" s="18">
        <f>SUM(D52:AY52)</f>
        <v>0.99999999999999978</v>
      </c>
    </row>
    <row r="53" spans="3:67" ht="13.5" thickBot="1" x14ac:dyDescent="0.25">
      <c r="C53" s="29" t="s">
        <v>25</v>
      </c>
      <c r="D53" s="10"/>
      <c r="E53" s="11"/>
      <c r="F53" s="11"/>
      <c r="G53" s="11"/>
      <c r="H53" s="11"/>
      <c r="I53" s="10"/>
      <c r="J53" s="11"/>
      <c r="K53" s="11"/>
      <c r="L53" s="11"/>
      <c r="M53" s="13"/>
      <c r="N53" s="13"/>
      <c r="O53" s="13"/>
      <c r="P53" s="13"/>
      <c r="Q53" s="13"/>
      <c r="R53" s="11"/>
      <c r="S53" s="10"/>
      <c r="T53" s="11"/>
      <c r="U53" s="11"/>
      <c r="V53" s="11"/>
      <c r="W53" s="13">
        <f t="shared" ref="W53" si="122">W54*$BM$45</f>
        <v>60807.00692</v>
      </c>
      <c r="X53" s="10">
        <f t="shared" ref="X53" si="123">X54*$BM$45</f>
        <v>60807.00692</v>
      </c>
      <c r="Y53" s="13">
        <f t="shared" ref="Y53" si="124">Y54*$BM$45</f>
        <v>60807.00692</v>
      </c>
      <c r="Z53" s="13">
        <f t="shared" ref="Z53" si="125">Z54*$BM$45</f>
        <v>60807.00692</v>
      </c>
      <c r="AA53" s="13">
        <f t="shared" ref="AA53" si="126">AA54*$BM$45</f>
        <v>60807.00692</v>
      </c>
      <c r="AB53" s="13">
        <f t="shared" ref="AB53" si="127">AB54*$BM$45</f>
        <v>60807.00692</v>
      </c>
      <c r="AC53" s="13">
        <f t="shared" ref="AC53" si="128">AC54*$BM$45</f>
        <v>60807.00692</v>
      </c>
      <c r="AD53" s="10">
        <f t="shared" ref="AD53" si="129">AD54*$BM$45</f>
        <v>60807.00692</v>
      </c>
      <c r="AE53" s="13">
        <f t="shared" ref="AE53" si="130">AE54*$BM$45</f>
        <v>60807.00692</v>
      </c>
      <c r="AF53" s="13">
        <f t="shared" ref="AF53" si="131">AF54*$BM$45</f>
        <v>60807.00692</v>
      </c>
      <c r="AG53" s="13">
        <f t="shared" ref="AG53" si="132">AG54*$BM$45</f>
        <v>60807.00692</v>
      </c>
      <c r="AH53" s="13">
        <f t="shared" ref="AH53" si="133">AH54*$BM$45</f>
        <v>60807.00692</v>
      </c>
      <c r="AI53" s="13">
        <f t="shared" ref="AI53" si="134">AI54*$BM$45</f>
        <v>60807.00692</v>
      </c>
      <c r="AJ53" s="13">
        <f t="shared" ref="AJ53" si="135">AJ54*$BM$45</f>
        <v>60807.00692</v>
      </c>
      <c r="AK53" s="13">
        <f t="shared" ref="AK53" si="136">AK54*$BM$45</f>
        <v>60807.00692</v>
      </c>
      <c r="AL53" s="13">
        <f t="shared" ref="AL53" si="137">AL54*$BM$45</f>
        <v>60807.00692</v>
      </c>
      <c r="AM53" s="13">
        <f t="shared" ref="AM53" si="138">AM54*$BM$45</f>
        <v>60807.00692</v>
      </c>
      <c r="AN53" s="13">
        <f t="shared" ref="AN53" si="139">AN54*$BM$45</f>
        <v>60807.00692</v>
      </c>
      <c r="AO53" s="13">
        <f t="shared" ref="AO53" si="140">AO54*$BM$45</f>
        <v>60807.00692</v>
      </c>
      <c r="AP53" s="13">
        <f t="shared" ref="AP53" si="141">AP54*$BM$45</f>
        <v>60807.00692</v>
      </c>
      <c r="AQ53" s="13">
        <f t="shared" ref="AQ53" si="142">AQ54*$BM$45</f>
        <v>60807.00692</v>
      </c>
      <c r="AR53" s="13">
        <f t="shared" ref="AR53" si="143">AR54*$BM$45</f>
        <v>60807.00692</v>
      </c>
      <c r="AS53" s="13">
        <f t="shared" ref="AS53" si="144">AS54*$BM$45</f>
        <v>60807.00692</v>
      </c>
      <c r="AT53" s="13">
        <f t="shared" ref="AT53" si="145">AT54*$BM$45</f>
        <v>60807.00692</v>
      </c>
      <c r="AU53" s="13">
        <f t="shared" ref="AU53" si="146">AU54*$BM$45</f>
        <v>60807.00692</v>
      </c>
      <c r="AV53" s="13">
        <f t="shared" ref="AV53" si="147">AV54*$BM$45</f>
        <v>60807.00692</v>
      </c>
      <c r="AW53" s="13">
        <f t="shared" ref="AW53" si="148">AW54*$BM$45</f>
        <v>60807.00692</v>
      </c>
      <c r="AX53" s="13">
        <f t="shared" ref="AX53" si="149">AX54*$BM$45</f>
        <v>60807.00692</v>
      </c>
      <c r="AY53" s="13">
        <f t="shared" ref="AY53" si="150">AY54*$BM$45</f>
        <v>65049.356240000001</v>
      </c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2">
        <f>BM53/$AC$70</f>
        <v>1.7259951373272579E-2</v>
      </c>
      <c r="BM53" s="13">
        <v>388876.15</v>
      </c>
    </row>
    <row r="54" spans="3:67" ht="13.5" thickBot="1" x14ac:dyDescent="0.25">
      <c r="C54" s="30"/>
      <c r="D54" s="10"/>
      <c r="E54" s="11"/>
      <c r="F54" s="11"/>
      <c r="G54" s="11"/>
      <c r="H54" s="11"/>
      <c r="I54" s="10"/>
      <c r="J54" s="11"/>
      <c r="K54" s="11"/>
      <c r="L54" s="11"/>
      <c r="M54" s="14"/>
      <c r="N54" s="14"/>
      <c r="O54" s="14"/>
      <c r="P54" s="14"/>
      <c r="Q54" s="14"/>
      <c r="R54" s="11"/>
      <c r="S54" s="10"/>
      <c r="T54" s="11"/>
      <c r="U54" s="11"/>
      <c r="V54" s="11"/>
      <c r="W54" s="14">
        <v>3.44E-2</v>
      </c>
      <c r="X54" s="14">
        <v>3.44E-2</v>
      </c>
      <c r="Y54" s="14">
        <v>3.44E-2</v>
      </c>
      <c r="Z54" s="14">
        <v>3.44E-2</v>
      </c>
      <c r="AA54" s="14">
        <v>3.44E-2</v>
      </c>
      <c r="AB54" s="14">
        <v>3.44E-2</v>
      </c>
      <c r="AC54" s="14">
        <v>3.44E-2</v>
      </c>
      <c r="AD54" s="14">
        <v>3.44E-2</v>
      </c>
      <c r="AE54" s="14">
        <v>3.44E-2</v>
      </c>
      <c r="AF54" s="14">
        <v>3.44E-2</v>
      </c>
      <c r="AG54" s="14">
        <v>3.44E-2</v>
      </c>
      <c r="AH54" s="14">
        <v>3.44E-2</v>
      </c>
      <c r="AI54" s="14">
        <v>3.44E-2</v>
      </c>
      <c r="AJ54" s="14">
        <v>3.44E-2</v>
      </c>
      <c r="AK54" s="14">
        <v>3.44E-2</v>
      </c>
      <c r="AL54" s="14">
        <v>3.44E-2</v>
      </c>
      <c r="AM54" s="14">
        <v>3.44E-2</v>
      </c>
      <c r="AN54" s="14">
        <v>3.44E-2</v>
      </c>
      <c r="AO54" s="14">
        <v>3.44E-2</v>
      </c>
      <c r="AP54" s="14">
        <v>3.44E-2</v>
      </c>
      <c r="AQ54" s="14">
        <v>3.44E-2</v>
      </c>
      <c r="AR54" s="14">
        <v>3.44E-2</v>
      </c>
      <c r="AS54" s="14">
        <v>3.44E-2</v>
      </c>
      <c r="AT54" s="14">
        <v>3.44E-2</v>
      </c>
      <c r="AU54" s="14">
        <v>3.44E-2</v>
      </c>
      <c r="AV54" s="14">
        <v>3.44E-2</v>
      </c>
      <c r="AW54" s="14">
        <v>3.44E-2</v>
      </c>
      <c r="AX54" s="14">
        <v>3.44E-2</v>
      </c>
      <c r="AY54" s="14">
        <v>3.6799999999999999E-2</v>
      </c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2"/>
      <c r="BM54" s="13"/>
      <c r="BN54" s="18">
        <f>SUM(D54:AY54)</f>
        <v>0.99999999999999978</v>
      </c>
    </row>
    <row r="55" spans="3:67" ht="13.5" thickBot="1" x14ac:dyDescent="0.25">
      <c r="C55" s="29" t="s">
        <v>26</v>
      </c>
      <c r="D55" s="10"/>
      <c r="E55" s="11"/>
      <c r="F55" s="11"/>
      <c r="G55" s="11"/>
      <c r="H55" s="11"/>
      <c r="I55" s="10"/>
      <c r="J55" s="11"/>
      <c r="K55" s="11"/>
      <c r="L55" s="11"/>
      <c r="M55" s="11"/>
      <c r="N55" s="11"/>
      <c r="O55" s="11"/>
      <c r="P55" s="11"/>
      <c r="Q55" s="13"/>
      <c r="R55" s="11"/>
      <c r="S55" s="10"/>
      <c r="T55" s="11"/>
      <c r="U55" s="11"/>
      <c r="V55" s="11"/>
      <c r="W55" s="11"/>
      <c r="X55" s="10"/>
      <c r="Y55" s="11"/>
      <c r="Z55" s="11"/>
      <c r="AA55" s="11"/>
      <c r="AB55" s="11"/>
      <c r="AC55" s="11"/>
      <c r="AD55" s="11"/>
      <c r="AE55" s="11"/>
      <c r="AF55" s="13"/>
      <c r="AG55" s="11"/>
      <c r="AH55" s="11"/>
      <c r="AI55" s="11"/>
      <c r="AJ55" s="11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>
        <f>AU56*BM55</f>
        <v>879.94954600000005</v>
      </c>
      <c r="AV55" s="13">
        <f>AV56*BM55</f>
        <v>879.94954600000005</v>
      </c>
      <c r="AW55" s="13">
        <f>AW56*BM55</f>
        <v>879.94954600000005</v>
      </c>
      <c r="AX55" s="13">
        <f>AX56*BM55</f>
        <v>879.94954600000005</v>
      </c>
      <c r="AY55" s="13">
        <f>AY56*BM55</f>
        <v>879.94954600000005</v>
      </c>
      <c r="AZ55" s="13">
        <f>AZ56*BM55</f>
        <v>882.06227000000013</v>
      </c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2">
        <f>BM55/$AC$70</f>
        <v>2.3442883746628543E-4</v>
      </c>
      <c r="BM55" s="13">
        <v>5281.81</v>
      </c>
    </row>
    <row r="56" spans="3:67" ht="13.5" thickBot="1" x14ac:dyDescent="0.25">
      <c r="C56" s="30"/>
      <c r="D56" s="10"/>
      <c r="E56" s="11"/>
      <c r="F56" s="11"/>
      <c r="G56" s="11"/>
      <c r="H56" s="11"/>
      <c r="I56" s="10"/>
      <c r="J56" s="11"/>
      <c r="K56" s="11"/>
      <c r="L56" s="11"/>
      <c r="M56" s="11"/>
      <c r="N56" s="11"/>
      <c r="O56" s="11"/>
      <c r="P56" s="11"/>
      <c r="Q56" s="14"/>
      <c r="R56" s="11"/>
      <c r="S56" s="10"/>
      <c r="T56" s="11"/>
      <c r="U56" s="11"/>
      <c r="V56" s="11"/>
      <c r="W56" s="11"/>
      <c r="X56" s="10"/>
      <c r="Y56" s="11"/>
      <c r="Z56" s="11"/>
      <c r="AA56" s="11"/>
      <c r="AB56" s="11"/>
      <c r="AC56" s="11"/>
      <c r="AD56" s="11"/>
      <c r="AE56" s="11"/>
      <c r="AF56" s="14"/>
      <c r="AG56" s="11"/>
      <c r="AH56" s="11"/>
      <c r="AI56" s="11"/>
      <c r="AJ56" s="11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>
        <v>0.1666</v>
      </c>
      <c r="AV56" s="14">
        <v>0.1666</v>
      </c>
      <c r="AW56" s="14">
        <v>0.1666</v>
      </c>
      <c r="AX56" s="14">
        <v>0.1666</v>
      </c>
      <c r="AY56" s="14">
        <v>0.1666</v>
      </c>
      <c r="AZ56" s="14">
        <v>0.16700000000000001</v>
      </c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2"/>
      <c r="BM56" s="13"/>
      <c r="BN56" s="18">
        <f>SUM(D56:AZ56)</f>
        <v>1</v>
      </c>
    </row>
    <row r="57" spans="3:67" ht="13.5" thickBot="1" x14ac:dyDescent="0.25">
      <c r="C57" s="29" t="s">
        <v>27</v>
      </c>
      <c r="D57" s="10"/>
      <c r="E57" s="11"/>
      <c r="F57" s="11"/>
      <c r="G57" s="11"/>
      <c r="H57" s="13"/>
      <c r="I57" s="10"/>
      <c r="J57" s="13"/>
      <c r="K57" s="13"/>
      <c r="L57" s="13"/>
      <c r="M57" s="13"/>
      <c r="N57" s="13"/>
      <c r="O57" s="13"/>
      <c r="P57" s="13"/>
      <c r="Q57" s="13"/>
      <c r="R57" s="10">
        <f t="shared" ref="R57:AK57" si="151">R58*$BM$57</f>
        <v>63664.637000000002</v>
      </c>
      <c r="S57" s="13">
        <f t="shared" si="151"/>
        <v>63664.637000000002</v>
      </c>
      <c r="T57" s="13">
        <f t="shared" si="151"/>
        <v>63664.637000000002</v>
      </c>
      <c r="U57" s="13">
        <f t="shared" si="151"/>
        <v>63664.637000000002</v>
      </c>
      <c r="V57" s="13">
        <f t="shared" si="151"/>
        <v>63664.637000000002</v>
      </c>
      <c r="W57" s="13">
        <f t="shared" si="151"/>
        <v>63664.637000000002</v>
      </c>
      <c r="X57" s="10">
        <f t="shared" si="151"/>
        <v>63664.637000000002</v>
      </c>
      <c r="Y57" s="13">
        <f t="shared" si="151"/>
        <v>63664.637000000002</v>
      </c>
      <c r="Z57" s="13">
        <f t="shared" si="151"/>
        <v>63664.637000000002</v>
      </c>
      <c r="AA57" s="13">
        <f t="shared" si="151"/>
        <v>63664.637000000002</v>
      </c>
      <c r="AB57" s="13">
        <f t="shared" si="151"/>
        <v>63664.637000000002</v>
      </c>
      <c r="AC57" s="13">
        <f t="shared" si="151"/>
        <v>63664.637000000002</v>
      </c>
      <c r="AD57" s="13">
        <f t="shared" si="151"/>
        <v>63664.637000000002</v>
      </c>
      <c r="AE57" s="13">
        <f t="shared" si="151"/>
        <v>63664.637000000002</v>
      </c>
      <c r="AF57" s="13">
        <f t="shared" si="151"/>
        <v>63664.637000000002</v>
      </c>
      <c r="AG57" s="13">
        <f t="shared" si="151"/>
        <v>63664.637000000002</v>
      </c>
      <c r="AH57" s="13">
        <f t="shared" si="151"/>
        <v>63664.637000000002</v>
      </c>
      <c r="AI57" s="13">
        <f t="shared" si="151"/>
        <v>63664.637000000002</v>
      </c>
      <c r="AJ57" s="13">
        <f t="shared" si="151"/>
        <v>63664.637000000002</v>
      </c>
      <c r="AK57" s="13">
        <f t="shared" si="151"/>
        <v>63664.637000000002</v>
      </c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2">
        <f>BM57/$AC$70</f>
        <v>5.6514061806930048E-2</v>
      </c>
      <c r="BM57" s="13">
        <v>1273292.74</v>
      </c>
    </row>
    <row r="58" spans="3:67" s="2" customFormat="1" ht="13.5" thickBot="1" x14ac:dyDescent="0.25">
      <c r="C58" s="30"/>
      <c r="D58" s="10"/>
      <c r="E58" s="11"/>
      <c r="F58" s="11"/>
      <c r="G58" s="11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>
        <v>0.05</v>
      </c>
      <c r="S58" s="14">
        <v>0.05</v>
      </c>
      <c r="T58" s="14">
        <v>0.05</v>
      </c>
      <c r="U58" s="14">
        <v>0.05</v>
      </c>
      <c r="V58" s="14">
        <v>0.05</v>
      </c>
      <c r="W58" s="14">
        <v>0.05</v>
      </c>
      <c r="X58" s="14">
        <v>0.05</v>
      </c>
      <c r="Y58" s="14">
        <v>0.05</v>
      </c>
      <c r="Z58" s="14">
        <v>0.05</v>
      </c>
      <c r="AA58" s="14">
        <v>0.05</v>
      </c>
      <c r="AB58" s="14">
        <v>0.05</v>
      </c>
      <c r="AC58" s="14">
        <v>0.05</v>
      </c>
      <c r="AD58" s="14">
        <v>0.05</v>
      </c>
      <c r="AE58" s="14">
        <v>0.05</v>
      </c>
      <c r="AF58" s="14">
        <v>0.05</v>
      </c>
      <c r="AG58" s="14">
        <v>0.05</v>
      </c>
      <c r="AH58" s="14">
        <v>0.05</v>
      </c>
      <c r="AI58" s="14">
        <v>0.05</v>
      </c>
      <c r="AJ58" s="14">
        <v>0.05</v>
      </c>
      <c r="AK58" s="14">
        <v>0.05</v>
      </c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2"/>
      <c r="BM58" s="13"/>
      <c r="BN58" s="18">
        <f>SUM(D58:AY58)</f>
        <v>1.0000000000000002</v>
      </c>
      <c r="BO58" s="1"/>
    </row>
    <row r="59" spans="3:67" s="2" customFormat="1" ht="13.5" thickBot="1" x14ac:dyDescent="0.25">
      <c r="C59" s="29" t="s">
        <v>28</v>
      </c>
      <c r="D59" s="10"/>
      <c r="E59" s="11"/>
      <c r="F59" s="11"/>
      <c r="G59" s="11"/>
      <c r="H59" s="11"/>
      <c r="I59" s="10"/>
      <c r="J59" s="11"/>
      <c r="K59" s="11"/>
      <c r="L59" s="11"/>
      <c r="M59" s="13"/>
      <c r="N59" s="13"/>
      <c r="O59" s="13"/>
      <c r="P59" s="13"/>
      <c r="Q59" s="13"/>
      <c r="R59" s="11"/>
      <c r="S59" s="10"/>
      <c r="T59" s="11"/>
      <c r="U59" s="11"/>
      <c r="V59" s="11"/>
      <c r="W59" s="11"/>
      <c r="X59" s="10"/>
      <c r="Y59" s="11"/>
      <c r="Z59" s="11"/>
      <c r="AA59" s="13"/>
      <c r="AB59" s="13"/>
      <c r="AC59" s="13"/>
      <c r="AD59" s="13"/>
      <c r="AE59" s="13"/>
      <c r="AF59" s="13"/>
      <c r="AG59" s="13"/>
      <c r="AH59" s="13"/>
      <c r="AI59" s="13"/>
      <c r="AJ59" s="13">
        <f t="shared" ref="AJ59:AV59" si="152">AJ60*$BM$59</f>
        <v>12126.46473</v>
      </c>
      <c r="AK59" s="13">
        <f t="shared" si="152"/>
        <v>12126.46473</v>
      </c>
      <c r="AL59" s="13">
        <f t="shared" si="152"/>
        <v>12126.46473</v>
      </c>
      <c r="AM59" s="13">
        <f t="shared" si="152"/>
        <v>12126.46473</v>
      </c>
      <c r="AN59" s="13">
        <f t="shared" si="152"/>
        <v>12126.46473</v>
      </c>
      <c r="AO59" s="13">
        <f t="shared" si="152"/>
        <v>12126.46473</v>
      </c>
      <c r="AP59" s="13">
        <f t="shared" si="152"/>
        <v>12126.46473</v>
      </c>
      <c r="AQ59" s="13">
        <f t="shared" si="152"/>
        <v>12126.46473</v>
      </c>
      <c r="AR59" s="13">
        <f t="shared" si="152"/>
        <v>12126.46473</v>
      </c>
      <c r="AS59" s="13">
        <f t="shared" si="152"/>
        <v>12126.46473</v>
      </c>
      <c r="AT59" s="13">
        <f t="shared" si="152"/>
        <v>12126.46473</v>
      </c>
      <c r="AU59" s="13">
        <f t="shared" si="152"/>
        <v>12126.46473</v>
      </c>
      <c r="AV59" s="13">
        <f t="shared" si="152"/>
        <v>12344.95959</v>
      </c>
      <c r="AW59" s="13">
        <f t="shared" ref="AW59:BA59" si="153">AW60*$BM$59</f>
        <v>12344.95959</v>
      </c>
      <c r="AX59" s="13">
        <f t="shared" si="153"/>
        <v>12344.95959</v>
      </c>
      <c r="AY59" s="13">
        <f t="shared" si="153"/>
        <v>12344.95959</v>
      </c>
      <c r="AZ59" s="13">
        <f t="shared" si="153"/>
        <v>12344.95959</v>
      </c>
      <c r="BA59" s="13">
        <f t="shared" si="153"/>
        <v>11252.485289999999</v>
      </c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2">
        <f>BM59/$AC$70</f>
        <v>9.6977165066821375E-3</v>
      </c>
      <c r="BM59" s="13">
        <v>218494.86</v>
      </c>
      <c r="BN59" s="18"/>
      <c r="BO59" s="1"/>
    </row>
    <row r="60" spans="3:67" ht="13.5" thickBot="1" x14ac:dyDescent="0.25">
      <c r="C60" s="30"/>
      <c r="D60" s="10"/>
      <c r="E60" s="11"/>
      <c r="F60" s="11"/>
      <c r="G60" s="11"/>
      <c r="H60" s="11"/>
      <c r="I60" s="10"/>
      <c r="J60" s="11"/>
      <c r="K60" s="11"/>
      <c r="L60" s="11"/>
      <c r="M60" s="14"/>
      <c r="N60" s="14"/>
      <c r="O60" s="14"/>
      <c r="P60" s="14"/>
      <c r="Q60" s="14"/>
      <c r="R60" s="11"/>
      <c r="S60" s="10"/>
      <c r="T60" s="11"/>
      <c r="U60" s="11"/>
      <c r="V60" s="11"/>
      <c r="W60" s="11"/>
      <c r="X60" s="10"/>
      <c r="Y60" s="11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>
        <v>5.5500000000000001E-2</v>
      </c>
      <c r="AK60" s="14">
        <v>5.5500000000000001E-2</v>
      </c>
      <c r="AL60" s="14">
        <v>5.5500000000000001E-2</v>
      </c>
      <c r="AM60" s="14">
        <v>5.5500000000000001E-2</v>
      </c>
      <c r="AN60" s="14">
        <v>5.5500000000000001E-2</v>
      </c>
      <c r="AO60" s="14">
        <v>5.5500000000000001E-2</v>
      </c>
      <c r="AP60" s="14">
        <v>5.5500000000000001E-2</v>
      </c>
      <c r="AQ60" s="14">
        <v>5.5500000000000001E-2</v>
      </c>
      <c r="AR60" s="14">
        <v>5.5500000000000001E-2</v>
      </c>
      <c r="AS60" s="14">
        <v>5.5500000000000001E-2</v>
      </c>
      <c r="AT60" s="14">
        <v>5.5500000000000001E-2</v>
      </c>
      <c r="AU60" s="14">
        <v>5.5500000000000001E-2</v>
      </c>
      <c r="AV60" s="14">
        <v>5.6500000000000002E-2</v>
      </c>
      <c r="AW60" s="14">
        <v>5.6500000000000002E-2</v>
      </c>
      <c r="AX60" s="14">
        <v>5.6500000000000002E-2</v>
      </c>
      <c r="AY60" s="14">
        <v>5.6500000000000002E-2</v>
      </c>
      <c r="AZ60" s="14">
        <v>5.6500000000000002E-2</v>
      </c>
      <c r="BA60" s="14">
        <v>5.1499999999999997E-2</v>
      </c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2"/>
      <c r="BM60" s="13"/>
      <c r="BN60" s="18">
        <f>SUM(D60:BA60)</f>
        <v>1</v>
      </c>
    </row>
    <row r="61" spans="3:67" ht="13.5" thickBot="1" x14ac:dyDescent="0.25">
      <c r="C61" s="9" t="s">
        <v>6</v>
      </c>
      <c r="D61" s="15">
        <f t="shared" ref="D61:AK61" si="154">SUM(D13:D60)</f>
        <v>1566004.5389540005</v>
      </c>
      <c r="E61" s="15">
        <f t="shared" si="154"/>
        <v>295933.82641199999</v>
      </c>
      <c r="F61" s="15">
        <f t="shared" si="154"/>
        <v>203550.06891199999</v>
      </c>
      <c r="G61" s="15">
        <f t="shared" si="154"/>
        <v>203550.06891199999</v>
      </c>
      <c r="H61" s="15">
        <f t="shared" si="154"/>
        <v>210011.60148199997</v>
      </c>
      <c r="I61" s="15">
        <f t="shared" si="154"/>
        <v>210011.60148199997</v>
      </c>
      <c r="J61" s="15">
        <f t="shared" si="154"/>
        <v>210011.60148199997</v>
      </c>
      <c r="K61" s="15">
        <f t="shared" si="154"/>
        <v>229746.34077199997</v>
      </c>
      <c r="L61" s="15">
        <f t="shared" si="154"/>
        <v>229746.34077199997</v>
      </c>
      <c r="M61" s="15">
        <f t="shared" si="154"/>
        <v>217770.59477199998</v>
      </c>
      <c r="N61" s="15">
        <f t="shared" si="154"/>
        <v>217770.59477199998</v>
      </c>
      <c r="O61" s="15">
        <f t="shared" si="154"/>
        <v>238601.70846699996</v>
      </c>
      <c r="P61" s="15">
        <f t="shared" si="154"/>
        <v>238601.70846699996</v>
      </c>
      <c r="Q61" s="15">
        <f t="shared" si="154"/>
        <v>249289.10006699993</v>
      </c>
      <c r="R61" s="15">
        <f t="shared" si="154"/>
        <v>309749.89119699993</v>
      </c>
      <c r="S61" s="15">
        <f t="shared" si="154"/>
        <v>308491.37281099998</v>
      </c>
      <c r="T61" s="15">
        <f t="shared" si="154"/>
        <v>266229.65590699995</v>
      </c>
      <c r="U61" s="15">
        <f t="shared" si="154"/>
        <v>266229.65590699995</v>
      </c>
      <c r="V61" s="15">
        <f t="shared" si="154"/>
        <v>173845.898407</v>
      </c>
      <c r="W61" s="15">
        <f t="shared" si="154"/>
        <v>477881.10500700003</v>
      </c>
      <c r="X61" s="15">
        <f t="shared" si="154"/>
        <v>477881.10500700003</v>
      </c>
      <c r="Y61" s="15">
        <f t="shared" si="154"/>
        <v>477881.10500700003</v>
      </c>
      <c r="Z61" s="15">
        <f t="shared" si="154"/>
        <v>477881.10500700003</v>
      </c>
      <c r="AA61" s="15">
        <f t="shared" si="154"/>
        <v>580587.98790700012</v>
      </c>
      <c r="AB61" s="15">
        <f t="shared" si="154"/>
        <v>580587.98790700012</v>
      </c>
      <c r="AC61" s="15">
        <f t="shared" si="154"/>
        <v>580587.98790700012</v>
      </c>
      <c r="AD61" s="15">
        <f t="shared" si="154"/>
        <v>590551.80857900006</v>
      </c>
      <c r="AE61" s="15">
        <f t="shared" si="154"/>
        <v>590551.80857900006</v>
      </c>
      <c r="AF61" s="15">
        <f t="shared" si="154"/>
        <v>590551.80857900006</v>
      </c>
      <c r="AG61" s="15">
        <f t="shared" si="154"/>
        <v>625752.54072300007</v>
      </c>
      <c r="AH61" s="15">
        <f t="shared" si="154"/>
        <v>625752.54072300007</v>
      </c>
      <c r="AI61" s="15">
        <f t="shared" si="154"/>
        <v>625752.54072300007</v>
      </c>
      <c r="AJ61" s="15">
        <f t="shared" si="154"/>
        <v>666414.39652499999</v>
      </c>
      <c r="AK61" s="15">
        <f t="shared" si="154"/>
        <v>720302.07806500001</v>
      </c>
      <c r="AL61" s="15">
        <f t="shared" ref="AL61:BM61" si="155">SUM(AL13:AL59)</f>
        <v>656637.33556499996</v>
      </c>
      <c r="AM61" s="15">
        <f t="shared" ref="AM61" si="156">SUM(AM13:AM59)</f>
        <v>656637.33556499996</v>
      </c>
      <c r="AN61" s="15">
        <f t="shared" ref="AN61:AY61" si="157">SUM(AN13:AN59)</f>
        <v>656637.33556499996</v>
      </c>
      <c r="AO61" s="15">
        <f t="shared" si="157"/>
        <v>656637.33556499996</v>
      </c>
      <c r="AP61" s="15">
        <f t="shared" si="157"/>
        <v>656637.33556499996</v>
      </c>
      <c r="AQ61" s="15">
        <f t="shared" si="157"/>
        <v>657911.49272700003</v>
      </c>
      <c r="AR61" s="15">
        <f t="shared" si="157"/>
        <v>657911.49272700003</v>
      </c>
      <c r="AS61" s="15">
        <f t="shared" si="157"/>
        <v>657911.49272700003</v>
      </c>
      <c r="AT61" s="15">
        <f t="shared" si="157"/>
        <v>657911.49272700003</v>
      </c>
      <c r="AU61" s="15">
        <f t="shared" si="157"/>
        <v>659809.94304699986</v>
      </c>
      <c r="AV61" s="15">
        <f t="shared" si="157"/>
        <v>629311.543771</v>
      </c>
      <c r="AW61" s="15">
        <f t="shared" si="157"/>
        <v>646287.14737199992</v>
      </c>
      <c r="AX61" s="15">
        <f t="shared" si="157"/>
        <v>584413.017016</v>
      </c>
      <c r="AY61" s="15">
        <f t="shared" si="157"/>
        <v>607067.34828799998</v>
      </c>
      <c r="AZ61" s="15">
        <f t="shared" ref="AZ61:BK61" si="158">SUM(AZ13:AZ59)</f>
        <v>231645.62709200001</v>
      </c>
      <c r="BA61" s="15">
        <f t="shared" si="158"/>
        <v>231805.54172600002</v>
      </c>
      <c r="BB61" s="15">
        <f t="shared" si="158"/>
        <v>87176.219760000007</v>
      </c>
      <c r="BC61" s="15">
        <f t="shared" si="158"/>
        <v>87176.219760000007</v>
      </c>
      <c r="BD61" s="15">
        <f t="shared" si="158"/>
        <v>87176.219760000007</v>
      </c>
      <c r="BE61" s="15">
        <f t="shared" si="158"/>
        <v>87629.057419999997</v>
      </c>
      <c r="BF61" s="15">
        <f t="shared" si="158"/>
        <v>33288.538220000002</v>
      </c>
      <c r="BG61" s="15">
        <f t="shared" si="158"/>
        <v>33288.538220000002</v>
      </c>
      <c r="BH61" s="15">
        <f t="shared" si="158"/>
        <v>32109.398746000003</v>
      </c>
      <c r="BI61" s="15">
        <f t="shared" si="158"/>
        <v>0</v>
      </c>
      <c r="BJ61" s="15">
        <f t="shared" si="158"/>
        <v>0</v>
      </c>
      <c r="BK61" s="15">
        <f t="shared" si="158"/>
        <v>0</v>
      </c>
      <c r="BL61" s="33">
        <f>SUM(BL13:BL59)</f>
        <v>1.0000015937029669</v>
      </c>
      <c r="BM61" s="31">
        <f t="shared" si="155"/>
        <v>22530583.159999993</v>
      </c>
      <c r="BN61" s="2"/>
      <c r="BO61" s="2"/>
    </row>
    <row r="62" spans="3:67" ht="13.5" thickBot="1" x14ac:dyDescent="0.25">
      <c r="C62" s="9" t="s">
        <v>5</v>
      </c>
      <c r="D62" s="15">
        <f>D61</f>
        <v>1566004.5389540005</v>
      </c>
      <c r="E62" s="15">
        <f t="shared" ref="E62" si="159">D62+E61</f>
        <v>1861938.3653660004</v>
      </c>
      <c r="F62" s="15">
        <f t="shared" ref="F62" si="160">E62+F61</f>
        <v>2065488.4342780004</v>
      </c>
      <c r="G62" s="15">
        <f t="shared" ref="G62" si="161">F62+G61</f>
        <v>2269038.5031900005</v>
      </c>
      <c r="H62" s="15">
        <f t="shared" ref="H62" si="162">G62+H61</f>
        <v>2479050.1046720007</v>
      </c>
      <c r="I62" s="15">
        <f t="shared" ref="I62" si="163">H62+I61</f>
        <v>2689061.7061540009</v>
      </c>
      <c r="J62" s="15">
        <f t="shared" ref="J62" si="164">I62+J61</f>
        <v>2899073.3076360011</v>
      </c>
      <c r="K62" s="15">
        <f t="shared" ref="K62" si="165">J62+K61</f>
        <v>3128819.6484080013</v>
      </c>
      <c r="L62" s="15">
        <f t="shared" ref="L62" si="166">K62+L61</f>
        <v>3358565.9891800014</v>
      </c>
      <c r="M62" s="15">
        <f t="shared" ref="M62" si="167">L62+M61</f>
        <v>3576336.5839520013</v>
      </c>
      <c r="N62" s="15">
        <f t="shared" ref="N62" si="168">M62+N61</f>
        <v>3794107.1787240012</v>
      </c>
      <c r="O62" s="15">
        <f t="shared" ref="O62" si="169">N62+O61</f>
        <v>4032708.8871910013</v>
      </c>
      <c r="P62" s="15">
        <f t="shared" ref="P62" si="170">O62+P61</f>
        <v>4271310.5956580015</v>
      </c>
      <c r="Q62" s="15">
        <f t="shared" ref="Q62" si="171">P62+Q61</f>
        <v>4520599.6957250014</v>
      </c>
      <c r="R62" s="15">
        <f t="shared" ref="R62:S62" si="172">Q62+R61</f>
        <v>4830349.5869220011</v>
      </c>
      <c r="S62" s="15">
        <f t="shared" si="172"/>
        <v>5138840.959733001</v>
      </c>
      <c r="T62" s="15">
        <f t="shared" ref="T62" si="173">S62+T61</f>
        <v>5405070.6156400014</v>
      </c>
      <c r="U62" s="15">
        <f t="shared" ref="U62" si="174">T62+U61</f>
        <v>5671300.2715470009</v>
      </c>
      <c r="V62" s="15">
        <f t="shared" ref="V62" si="175">U62+V61</f>
        <v>5845146.169954001</v>
      </c>
      <c r="W62" s="15">
        <f t="shared" ref="W62" si="176">V62+W61</f>
        <v>6323027.2749610012</v>
      </c>
      <c r="X62" s="15">
        <f t="shared" ref="X62" si="177">W62+X61</f>
        <v>6800908.3799680015</v>
      </c>
      <c r="Y62" s="15">
        <f t="shared" ref="Y62" si="178">X62+Y61</f>
        <v>7278789.4849750018</v>
      </c>
      <c r="Z62" s="15">
        <f t="shared" ref="Z62" si="179">Y62+Z61</f>
        <v>7756670.589982002</v>
      </c>
      <c r="AA62" s="15">
        <f t="shared" ref="AA62" si="180">Z62+AA61</f>
        <v>8337258.5778890019</v>
      </c>
      <c r="AB62" s="15">
        <f t="shared" ref="AB62" si="181">AA62+AB61</f>
        <v>8917846.5657960027</v>
      </c>
      <c r="AC62" s="15">
        <f t="shared" ref="AC62" si="182">AB62+AC61</f>
        <v>9498434.5537030026</v>
      </c>
      <c r="AD62" s="15">
        <f t="shared" ref="AD62" si="183">AC62+AD61</f>
        <v>10088986.362282002</v>
      </c>
      <c r="AE62" s="15">
        <f t="shared" ref="AE62" si="184">AD62+AE61</f>
        <v>10679538.170861002</v>
      </c>
      <c r="AF62" s="15">
        <f t="shared" ref="AF62" si="185">AE62+AF61</f>
        <v>11270089.979440002</v>
      </c>
      <c r="AG62" s="15">
        <f t="shared" ref="AG62" si="186">AF62+AG61</f>
        <v>11895842.520163001</v>
      </c>
      <c r="AH62" s="15">
        <f t="shared" ref="AH62:AL62" si="187">AG62+AH61</f>
        <v>12521595.060886001</v>
      </c>
      <c r="AI62" s="15">
        <f t="shared" si="187"/>
        <v>13147347.601609001</v>
      </c>
      <c r="AJ62" s="15">
        <f t="shared" si="187"/>
        <v>13813761.998134</v>
      </c>
      <c r="AK62" s="15">
        <f t="shared" si="187"/>
        <v>14534064.076199001</v>
      </c>
      <c r="AL62" s="15">
        <f t="shared" si="187"/>
        <v>15190701.411764001</v>
      </c>
      <c r="AM62" s="15">
        <f t="shared" ref="AM62" si="188">AL62+AM61</f>
        <v>15847338.747329002</v>
      </c>
      <c r="AN62" s="15">
        <f t="shared" ref="AN62" si="189">AM62+AN61</f>
        <v>16503976.082894003</v>
      </c>
      <c r="AO62" s="15">
        <f t="shared" ref="AO62" si="190">AN62+AO61</f>
        <v>17160613.418459002</v>
      </c>
      <c r="AP62" s="15">
        <f t="shared" ref="AP62" si="191">AO62+AP61</f>
        <v>17817250.754024003</v>
      </c>
      <c r="AQ62" s="15">
        <f t="shared" ref="AQ62" si="192">AP62+AQ61</f>
        <v>18475162.246751003</v>
      </c>
      <c r="AR62" s="15">
        <f t="shared" ref="AR62" si="193">AQ62+AR61</f>
        <v>19133073.739478003</v>
      </c>
      <c r="AS62" s="15">
        <f t="shared" ref="AS62" si="194">AR62+AS61</f>
        <v>19790985.232205003</v>
      </c>
      <c r="AT62" s="15">
        <f t="shared" ref="AT62" si="195">AS62+AT61</f>
        <v>20448896.724932004</v>
      </c>
      <c r="AU62" s="15">
        <f t="shared" ref="AU62" si="196">AT62+AU61</f>
        <v>21108706.667979002</v>
      </c>
      <c r="AV62" s="15">
        <f t="shared" ref="AV62" si="197">AU62+AV61</f>
        <v>21738018.211750001</v>
      </c>
      <c r="AW62" s="15">
        <f t="shared" ref="AW62" si="198">AV62+AW61</f>
        <v>22384305.359122001</v>
      </c>
      <c r="AX62" s="15">
        <f t="shared" ref="AX62" si="199">AW62+AX61</f>
        <v>22968718.376138002</v>
      </c>
      <c r="AY62" s="15">
        <f t="shared" ref="AY62" si="200">AX62+AY61</f>
        <v>23575785.724426001</v>
      </c>
      <c r="AZ62" s="15">
        <f t="shared" ref="AZ62" si="201">AY62+AZ61</f>
        <v>23807431.351518001</v>
      </c>
      <c r="BA62" s="15">
        <f t="shared" ref="BA62" si="202">AZ62+BA61</f>
        <v>24039236.893244002</v>
      </c>
      <c r="BB62" s="15">
        <f t="shared" ref="BB62" si="203">BA62+BB61</f>
        <v>24126413.113004003</v>
      </c>
      <c r="BC62" s="15">
        <f t="shared" ref="BC62" si="204">BB62+BC61</f>
        <v>24213589.332764003</v>
      </c>
      <c r="BD62" s="15">
        <f t="shared" ref="BD62" si="205">BC62+BD61</f>
        <v>24300765.552524004</v>
      </c>
      <c r="BE62" s="15">
        <f t="shared" ref="BE62" si="206">BD62+BE61</f>
        <v>24388394.609944005</v>
      </c>
      <c r="BF62" s="15">
        <f t="shared" ref="BF62" si="207">BE62+BF61</f>
        <v>24421683.148164004</v>
      </c>
      <c r="BG62" s="15">
        <f t="shared" ref="BG62" si="208">BF62+BG61</f>
        <v>24454971.686384004</v>
      </c>
      <c r="BH62" s="15">
        <f t="shared" ref="BH62" si="209">BG62+BH61</f>
        <v>24487081.085130002</v>
      </c>
      <c r="BI62" s="15">
        <f t="shared" ref="BI62" si="210">BH62+BI61</f>
        <v>24487081.085130002</v>
      </c>
      <c r="BJ62" s="15">
        <f t="shared" ref="BJ62" si="211">BI62+BJ61</f>
        <v>24487081.085130002</v>
      </c>
      <c r="BK62" s="15">
        <f t="shared" ref="BK62" si="212">BJ62+BK61</f>
        <v>24487081.085130002</v>
      </c>
      <c r="BL62" s="34"/>
      <c r="BM62" s="32"/>
    </row>
    <row r="63" spans="3:67" ht="13.5" thickBot="1" x14ac:dyDescent="0.25">
      <c r="C63" s="9" t="s">
        <v>4</v>
      </c>
      <c r="D63" s="16">
        <f t="shared" ref="D63:AG63" si="213">120%*D61</f>
        <v>1879205.4467448005</v>
      </c>
      <c r="E63" s="16">
        <f t="shared" si="213"/>
        <v>355120.59169440001</v>
      </c>
      <c r="F63" s="16">
        <f t="shared" si="213"/>
        <v>244260.08269439999</v>
      </c>
      <c r="G63" s="16">
        <f t="shared" si="213"/>
        <v>244260.08269439999</v>
      </c>
      <c r="H63" s="16">
        <f t="shared" si="213"/>
        <v>252013.92177839996</v>
      </c>
      <c r="I63" s="16">
        <f t="shared" si="213"/>
        <v>252013.92177839996</v>
      </c>
      <c r="J63" s="16">
        <f t="shared" si="213"/>
        <v>252013.92177839996</v>
      </c>
      <c r="K63" s="16">
        <f t="shared" si="213"/>
        <v>275695.60892639996</v>
      </c>
      <c r="L63" s="16">
        <f t="shared" si="213"/>
        <v>275695.60892639996</v>
      </c>
      <c r="M63" s="16">
        <f t="shared" si="213"/>
        <v>261324.71372639996</v>
      </c>
      <c r="N63" s="16">
        <f t="shared" si="213"/>
        <v>261324.71372639996</v>
      </c>
      <c r="O63" s="16">
        <f t="shared" si="213"/>
        <v>286322.05016039993</v>
      </c>
      <c r="P63" s="16">
        <f t="shared" si="213"/>
        <v>286322.05016039993</v>
      </c>
      <c r="Q63" s="16">
        <f t="shared" si="213"/>
        <v>299146.9200803999</v>
      </c>
      <c r="R63" s="16">
        <f t="shared" si="213"/>
        <v>371699.86943639989</v>
      </c>
      <c r="S63" s="16">
        <f t="shared" si="213"/>
        <v>370189.64737319999</v>
      </c>
      <c r="T63" s="16">
        <f t="shared" si="213"/>
        <v>319475.58708839992</v>
      </c>
      <c r="U63" s="16">
        <f t="shared" si="213"/>
        <v>319475.58708839992</v>
      </c>
      <c r="V63" s="16">
        <f t="shared" si="213"/>
        <v>208615.07808839998</v>
      </c>
      <c r="W63" s="16">
        <f t="shared" si="213"/>
        <v>573457.32600840006</v>
      </c>
      <c r="X63" s="16">
        <f t="shared" si="213"/>
        <v>573457.32600840006</v>
      </c>
      <c r="Y63" s="16">
        <f t="shared" si="213"/>
        <v>573457.32600840006</v>
      </c>
      <c r="Z63" s="16">
        <f t="shared" si="213"/>
        <v>573457.32600840006</v>
      </c>
      <c r="AA63" s="16">
        <f t="shared" si="213"/>
        <v>696705.58548840007</v>
      </c>
      <c r="AB63" s="16">
        <f t="shared" si="213"/>
        <v>696705.58548840007</v>
      </c>
      <c r="AC63" s="16">
        <f t="shared" si="213"/>
        <v>696705.58548840007</v>
      </c>
      <c r="AD63" s="16">
        <f t="shared" si="213"/>
        <v>708662.17029480007</v>
      </c>
      <c r="AE63" s="16">
        <f t="shared" si="213"/>
        <v>708662.17029480007</v>
      </c>
      <c r="AF63" s="16">
        <f t="shared" si="213"/>
        <v>708662.17029480007</v>
      </c>
      <c r="AG63" s="16">
        <f t="shared" si="213"/>
        <v>750903.04886760004</v>
      </c>
      <c r="AH63" s="16">
        <f t="shared" ref="AH63:AL63" si="214">120%*AH61</f>
        <v>750903.04886760004</v>
      </c>
      <c r="AI63" s="16">
        <f t="shared" si="214"/>
        <v>750903.04886760004</v>
      </c>
      <c r="AJ63" s="16">
        <f t="shared" si="214"/>
        <v>799697.27582999994</v>
      </c>
      <c r="AK63" s="16">
        <f t="shared" si="214"/>
        <v>864362.49367799994</v>
      </c>
      <c r="AL63" s="16">
        <f t="shared" si="214"/>
        <v>787964.80267799995</v>
      </c>
      <c r="AM63" s="16">
        <f t="shared" ref="AM63" si="215">120%*AM61</f>
        <v>787964.80267799995</v>
      </c>
      <c r="AN63" s="16">
        <f t="shared" ref="AN63:AY63" si="216">120%*AN61</f>
        <v>787964.80267799995</v>
      </c>
      <c r="AO63" s="16">
        <f t="shared" si="216"/>
        <v>787964.80267799995</v>
      </c>
      <c r="AP63" s="16">
        <f t="shared" si="216"/>
        <v>787964.80267799995</v>
      </c>
      <c r="AQ63" s="16">
        <f t="shared" si="216"/>
        <v>789493.79127240006</v>
      </c>
      <c r="AR63" s="16">
        <f t="shared" si="216"/>
        <v>789493.79127240006</v>
      </c>
      <c r="AS63" s="16">
        <f t="shared" si="216"/>
        <v>789493.79127240006</v>
      </c>
      <c r="AT63" s="16">
        <f t="shared" si="216"/>
        <v>789493.79127240006</v>
      </c>
      <c r="AU63" s="16">
        <f t="shared" si="216"/>
        <v>791771.93165639986</v>
      </c>
      <c r="AV63" s="16">
        <f t="shared" si="216"/>
        <v>755173.8525252</v>
      </c>
      <c r="AW63" s="16">
        <f t="shared" si="216"/>
        <v>775544.57684639993</v>
      </c>
      <c r="AX63" s="16">
        <f t="shared" si="216"/>
        <v>701295.62041919993</v>
      </c>
      <c r="AY63" s="16">
        <f t="shared" si="216"/>
        <v>728480.81794559991</v>
      </c>
      <c r="AZ63" s="16">
        <f t="shared" ref="AZ63:BK63" si="217">120%*AZ61</f>
        <v>277974.75251040002</v>
      </c>
      <c r="BA63" s="16">
        <f t="shared" si="217"/>
        <v>278166.65007120004</v>
      </c>
      <c r="BB63" s="16">
        <f t="shared" si="217"/>
        <v>104611.46371200001</v>
      </c>
      <c r="BC63" s="16">
        <f t="shared" si="217"/>
        <v>104611.46371200001</v>
      </c>
      <c r="BD63" s="16">
        <f t="shared" si="217"/>
        <v>104611.46371200001</v>
      </c>
      <c r="BE63" s="16">
        <f t="shared" si="217"/>
        <v>105154.86890399999</v>
      </c>
      <c r="BF63" s="16">
        <f t="shared" si="217"/>
        <v>39946.245864000004</v>
      </c>
      <c r="BG63" s="16">
        <f t="shared" si="217"/>
        <v>39946.245864000004</v>
      </c>
      <c r="BH63" s="16">
        <f t="shared" si="217"/>
        <v>38531.2784952</v>
      </c>
      <c r="BI63" s="16">
        <f t="shared" si="217"/>
        <v>0</v>
      </c>
      <c r="BJ63" s="16">
        <f t="shared" si="217"/>
        <v>0</v>
      </c>
      <c r="BK63" s="16">
        <f t="shared" si="217"/>
        <v>0</v>
      </c>
      <c r="BL63" s="33">
        <f>SUM(BL13:BL59)</f>
        <v>1.0000015937029669</v>
      </c>
      <c r="BM63" s="31">
        <f>120%*BM61</f>
        <v>27036699.791999992</v>
      </c>
    </row>
    <row r="64" spans="3:67" ht="13.5" thickBot="1" x14ac:dyDescent="0.25">
      <c r="C64" s="9" t="s">
        <v>3</v>
      </c>
      <c r="D64" s="16">
        <f>D63</f>
        <v>1879205.4467448005</v>
      </c>
      <c r="E64" s="16">
        <f t="shared" ref="E64" si="218">D64+E63</f>
        <v>2234326.0384392007</v>
      </c>
      <c r="F64" s="16">
        <f t="shared" ref="F64" si="219">E64+F63</f>
        <v>2478586.1211336008</v>
      </c>
      <c r="G64" s="16">
        <f t="shared" ref="G64" si="220">F64+G63</f>
        <v>2722846.2038280009</v>
      </c>
      <c r="H64" s="16">
        <f t="shared" ref="H64" si="221">G64+H63</f>
        <v>2974860.1256064009</v>
      </c>
      <c r="I64" s="16">
        <f t="shared" ref="I64" si="222">H64+I63</f>
        <v>3226874.0473848009</v>
      </c>
      <c r="J64" s="16">
        <f t="shared" ref="J64" si="223">I64+J63</f>
        <v>3478887.9691632008</v>
      </c>
      <c r="K64" s="16">
        <f t="shared" ref="K64" si="224">J64+K63</f>
        <v>3754583.5780896009</v>
      </c>
      <c r="L64" s="16">
        <f t="shared" ref="L64" si="225">K64+L63</f>
        <v>4030279.187016001</v>
      </c>
      <c r="M64" s="16">
        <f t="shared" ref="M64" si="226">L64+M63</f>
        <v>4291603.9007424014</v>
      </c>
      <c r="N64" s="16">
        <f t="shared" ref="N64" si="227">M64+N63</f>
        <v>4552928.6144688018</v>
      </c>
      <c r="O64" s="16">
        <f t="shared" ref="O64" si="228">N64+O63</f>
        <v>4839250.6646292014</v>
      </c>
      <c r="P64" s="16">
        <f t="shared" ref="P64" si="229">O64+P63</f>
        <v>5125572.714789601</v>
      </c>
      <c r="Q64" s="16">
        <f t="shared" ref="Q64" si="230">P64+Q63</f>
        <v>5424719.6348700011</v>
      </c>
      <c r="R64" s="15">
        <f t="shared" ref="R64" si="231">Q64+R63</f>
        <v>5796419.5043064011</v>
      </c>
      <c r="S64" s="16">
        <f>S63</f>
        <v>370189.64737319999</v>
      </c>
      <c r="T64" s="16">
        <f t="shared" ref="T64" si="232">S64+T63</f>
        <v>689665.23446159996</v>
      </c>
      <c r="U64" s="16">
        <f t="shared" ref="U64" si="233">T64+U63</f>
        <v>1009140.8215499999</v>
      </c>
      <c r="V64" s="16">
        <f t="shared" ref="V64" si="234">U64+V63</f>
        <v>1217755.8996383999</v>
      </c>
      <c r="W64" s="16">
        <f t="shared" ref="W64" si="235">V64+W63</f>
        <v>1791213.2256467999</v>
      </c>
      <c r="X64" s="16">
        <f t="shared" ref="X64" si="236">W64+X63</f>
        <v>2364670.5516551998</v>
      </c>
      <c r="Y64" s="16">
        <f t="shared" ref="Y64" si="237">X64+Y63</f>
        <v>2938127.8776635998</v>
      </c>
      <c r="Z64" s="16">
        <f t="shared" ref="Z64" si="238">Y64+Z63</f>
        <v>3511585.2036719997</v>
      </c>
      <c r="AA64" s="16">
        <f t="shared" ref="AA64" si="239">Z64+AA63</f>
        <v>4208290.7891603997</v>
      </c>
      <c r="AB64" s="16">
        <f t="shared" ref="AB64" si="240">AA64+AB63</f>
        <v>4904996.3746488001</v>
      </c>
      <c r="AC64" s="16">
        <f t="shared" ref="AC64" si="241">AB64+AC63</f>
        <v>5601701.9601372005</v>
      </c>
      <c r="AD64" s="16">
        <f t="shared" ref="AD64" si="242">AC64+AD63</f>
        <v>6310364.1304320004</v>
      </c>
      <c r="AE64" s="16">
        <f t="shared" ref="AE64" si="243">AD64+AE63</f>
        <v>7019026.3007268002</v>
      </c>
      <c r="AF64" s="16">
        <f t="shared" ref="AF64" si="244">AE64+AF63</f>
        <v>7727688.4710216001</v>
      </c>
      <c r="AG64" s="15">
        <f t="shared" ref="AG64" si="245">AF64+AG63</f>
        <v>8478591.5198892001</v>
      </c>
      <c r="AH64" s="16">
        <f t="shared" ref="AH64:AL64" si="246">AG64+AH63</f>
        <v>9229494.5687568001</v>
      </c>
      <c r="AI64" s="16">
        <f t="shared" si="246"/>
        <v>9980397.6176244002</v>
      </c>
      <c r="AJ64" s="16">
        <f t="shared" si="246"/>
        <v>10780094.893454401</v>
      </c>
      <c r="AK64" s="16">
        <f t="shared" si="246"/>
        <v>11644457.387132401</v>
      </c>
      <c r="AL64" s="15">
        <f t="shared" si="246"/>
        <v>12432422.189810401</v>
      </c>
      <c r="AM64" s="16">
        <f t="shared" ref="AM64" si="247">AL64+AM63</f>
        <v>13220386.992488401</v>
      </c>
      <c r="AN64" s="16">
        <f t="shared" ref="AN64" si="248">AM64+AN63</f>
        <v>14008351.795166401</v>
      </c>
      <c r="AO64" s="16">
        <f t="shared" ref="AO64" si="249">AN64+AO63</f>
        <v>14796316.597844401</v>
      </c>
      <c r="AP64" s="16">
        <f t="shared" ref="AP64" si="250">AO64+AP63</f>
        <v>15584281.400522402</v>
      </c>
      <c r="AQ64" s="16">
        <f t="shared" ref="AQ64" si="251">AP64+AQ63</f>
        <v>16373775.191794802</v>
      </c>
      <c r="AR64" s="16">
        <f t="shared" ref="AR64" si="252">AQ64+AR63</f>
        <v>17163268.983067203</v>
      </c>
      <c r="AS64" s="16">
        <f t="shared" ref="AS64" si="253">AR64+AS63</f>
        <v>17952762.774339605</v>
      </c>
      <c r="AT64" s="16">
        <f t="shared" ref="AT64" si="254">AS64+AT63</f>
        <v>18742256.565612007</v>
      </c>
      <c r="AU64" s="16">
        <f t="shared" ref="AU64" si="255">AT64+AU63</f>
        <v>19534028.497268409</v>
      </c>
      <c r="AV64" s="16">
        <f t="shared" ref="AV64" si="256">AU64+AV63</f>
        <v>20289202.349793609</v>
      </c>
      <c r="AW64" s="16">
        <f t="shared" ref="AW64" si="257">AV64+AW63</f>
        <v>21064746.926640008</v>
      </c>
      <c r="AX64" s="16">
        <f t="shared" ref="AX64" si="258">AW64+AX63</f>
        <v>21766042.547059208</v>
      </c>
      <c r="AY64" s="16">
        <f t="shared" ref="AY64" si="259">AX64+AY63</f>
        <v>22494523.365004808</v>
      </c>
      <c r="AZ64" s="16">
        <f t="shared" ref="AZ64" si="260">AY64+AZ63</f>
        <v>22772498.117515206</v>
      </c>
      <c r="BA64" s="16">
        <f t="shared" ref="BA64" si="261">AZ64+BA63</f>
        <v>23050664.767586406</v>
      </c>
      <c r="BB64" s="16">
        <f t="shared" ref="BB64" si="262">BA64+BB63</f>
        <v>23155276.231298406</v>
      </c>
      <c r="BC64" s="16">
        <f t="shared" ref="BC64" si="263">BB64+BC63</f>
        <v>23259887.695010405</v>
      </c>
      <c r="BD64" s="16">
        <f t="shared" ref="BD64" si="264">BC64+BD63</f>
        <v>23364499.158722404</v>
      </c>
      <c r="BE64" s="16">
        <f t="shared" ref="BE64" si="265">BD64+BE63</f>
        <v>23469654.027626403</v>
      </c>
      <c r="BF64" s="16">
        <f t="shared" ref="BF64" si="266">BE64+BF63</f>
        <v>23509600.273490403</v>
      </c>
      <c r="BG64" s="16">
        <f t="shared" ref="BG64" si="267">BF64+BG63</f>
        <v>23549546.519354403</v>
      </c>
      <c r="BH64" s="16">
        <f t="shared" ref="BH64" si="268">BG64+BH63</f>
        <v>23588077.797849603</v>
      </c>
      <c r="BI64" s="16">
        <f t="shared" ref="BI64" si="269">BH64+BI63</f>
        <v>23588077.797849603</v>
      </c>
      <c r="BJ64" s="16">
        <f t="shared" ref="BJ64" si="270">BI64+BJ63</f>
        <v>23588077.797849603</v>
      </c>
      <c r="BK64" s="16">
        <f t="shared" ref="BK64" si="271">BJ64+BK63</f>
        <v>23588077.797849603</v>
      </c>
      <c r="BL64" s="34"/>
      <c r="BM64" s="32"/>
    </row>
    <row r="65" spans="3:65" ht="15.75" customHeight="1" thickBot="1" x14ac:dyDescent="0.25">
      <c r="C65" s="9" t="s">
        <v>2</v>
      </c>
      <c r="D65" s="17">
        <f>D61/$AC$70</f>
        <v>6.9505836736632437E-2</v>
      </c>
      <c r="E65" s="17">
        <f t="shared" ref="E65:AM65" si="272">E61/$AC$70</f>
        <v>1.3134781995701221E-2</v>
      </c>
      <c r="F65" s="17">
        <f t="shared" si="272"/>
        <v>9.0344041192739685E-3</v>
      </c>
      <c r="G65" s="17">
        <f t="shared" si="272"/>
        <v>9.0344041192739685E-3</v>
      </c>
      <c r="H65" s="17">
        <f t="shared" si="272"/>
        <v>9.3211939827176817E-3</v>
      </c>
      <c r="I65" s="17">
        <f t="shared" si="272"/>
        <v>9.3211939827176817E-3</v>
      </c>
      <c r="J65" s="17">
        <f t="shared" si="272"/>
        <v>9.3211939827176817E-3</v>
      </c>
      <c r="K65" s="17">
        <f t="shared" si="272"/>
        <v>1.0197104322062512E-2</v>
      </c>
      <c r="L65" s="17">
        <f t="shared" si="272"/>
        <v>1.0197104322062512E-2</v>
      </c>
      <c r="M65" s="17">
        <f t="shared" si="272"/>
        <v>9.6655705840879343E-3</v>
      </c>
      <c r="N65" s="17">
        <f t="shared" si="272"/>
        <v>9.6655705840879343E-3</v>
      </c>
      <c r="O65" s="17">
        <f t="shared" si="272"/>
        <v>1.0590142608951922E-2</v>
      </c>
      <c r="P65" s="17">
        <f t="shared" si="272"/>
        <v>1.0590142608951922E-2</v>
      </c>
      <c r="Q65" s="17">
        <f t="shared" si="272"/>
        <v>1.1064493785600635E-2</v>
      </c>
      <c r="R65" s="17">
        <f t="shared" si="272"/>
        <v>1.3747996784931887E-2</v>
      </c>
      <c r="S65" s="17">
        <f t="shared" si="272"/>
        <v>1.3692138470800952E-2</v>
      </c>
      <c r="T65" s="17">
        <f t="shared" si="272"/>
        <v>1.1816386566977453E-2</v>
      </c>
      <c r="U65" s="17">
        <f t="shared" si="272"/>
        <v>1.1816386566977453E-2</v>
      </c>
      <c r="V65" s="17">
        <f t="shared" si="272"/>
        <v>7.7160086905502037E-3</v>
      </c>
      <c r="W65" s="17">
        <f t="shared" si="272"/>
        <v>2.1210363851387096E-2</v>
      </c>
      <c r="X65" s="17">
        <f t="shared" si="272"/>
        <v>2.1210363851387096E-2</v>
      </c>
      <c r="Y65" s="17">
        <f t="shared" si="272"/>
        <v>2.1210363851387096E-2</v>
      </c>
      <c r="Z65" s="17">
        <f t="shared" si="272"/>
        <v>2.1210363851387096E-2</v>
      </c>
      <c r="AA65" s="17">
        <f t="shared" si="272"/>
        <v>2.5768925245688089E-2</v>
      </c>
      <c r="AB65" s="17">
        <f t="shared" si="272"/>
        <v>2.5768925245688089E-2</v>
      </c>
      <c r="AC65" s="17">
        <f t="shared" si="272"/>
        <v>2.5768925245688089E-2</v>
      </c>
      <c r="AD65" s="17">
        <f t="shared" si="272"/>
        <v>2.6211161315682938E-2</v>
      </c>
      <c r="AE65" s="17">
        <f t="shared" si="272"/>
        <v>2.6211161315682938E-2</v>
      </c>
      <c r="AF65" s="17">
        <f t="shared" si="272"/>
        <v>2.6211161315682938E-2</v>
      </c>
      <c r="AG65" s="17">
        <f t="shared" si="272"/>
        <v>2.7773517158562563E-2</v>
      </c>
      <c r="AH65" s="17">
        <f t="shared" si="272"/>
        <v>2.7773517158562563E-2</v>
      </c>
      <c r="AI65" s="17">
        <f t="shared" si="272"/>
        <v>2.7773517158562563E-2</v>
      </c>
      <c r="AJ65" s="17">
        <f t="shared" si="272"/>
        <v>2.9578260529657806E-2</v>
      </c>
      <c r="AK65" s="17">
        <f t="shared" si="272"/>
        <v>3.1970021410336134E-2</v>
      </c>
      <c r="AL65" s="17">
        <f t="shared" si="272"/>
        <v>2.9144313637458008E-2</v>
      </c>
      <c r="AM65" s="17">
        <f t="shared" si="272"/>
        <v>2.9144313637458008E-2</v>
      </c>
      <c r="AN65" s="17">
        <f t="shared" ref="AN65:AY65" si="273">AN61/$AC$70</f>
        <v>2.9144313637458008E-2</v>
      </c>
      <c r="AO65" s="17">
        <f t="shared" si="273"/>
        <v>2.9144313637458008E-2</v>
      </c>
      <c r="AP65" s="17">
        <f t="shared" si="273"/>
        <v>2.9144313637458008E-2</v>
      </c>
      <c r="AQ65" s="17">
        <f t="shared" si="273"/>
        <v>2.9200866065931776E-2</v>
      </c>
      <c r="AR65" s="17">
        <f t="shared" si="273"/>
        <v>2.9200866065931776E-2</v>
      </c>
      <c r="AS65" s="17">
        <f t="shared" si="273"/>
        <v>2.9200866065931776E-2</v>
      </c>
      <c r="AT65" s="17">
        <f t="shared" si="273"/>
        <v>2.9200866065931776E-2</v>
      </c>
      <c r="AU65" s="17">
        <f t="shared" si="273"/>
        <v>2.9285127238049866E-2</v>
      </c>
      <c r="AV65" s="17">
        <f t="shared" si="273"/>
        <v>2.7931480611826043E-2</v>
      </c>
      <c r="AW65" s="17">
        <f t="shared" si="273"/>
        <v>2.8684928959546031E-2</v>
      </c>
      <c r="AX65" s="17">
        <f t="shared" si="273"/>
        <v>2.5938696049124327E-2</v>
      </c>
      <c r="AY65" s="17">
        <f t="shared" si="273"/>
        <v>2.6944190102047676E-2</v>
      </c>
      <c r="AZ65" s="17">
        <f t="shared" ref="AZ65:BK65" si="274">AZ61/$AC$70</f>
        <v>1.0281402599360112E-2</v>
      </c>
      <c r="BA65" s="17">
        <f t="shared" si="274"/>
        <v>1.0288500280219982E-2</v>
      </c>
      <c r="BB65" s="17">
        <f t="shared" si="274"/>
        <v>3.8692455527635831E-3</v>
      </c>
      <c r="BC65" s="17">
        <f t="shared" si="274"/>
        <v>3.8692455527635831E-3</v>
      </c>
      <c r="BD65" s="17">
        <f t="shared" si="274"/>
        <v>3.8692455527635831E-3</v>
      </c>
      <c r="BE65" s="17">
        <f t="shared" si="274"/>
        <v>3.8893443836936527E-3</v>
      </c>
      <c r="BF65" s="17">
        <f t="shared" si="274"/>
        <v>1.4774846720852532E-3</v>
      </c>
      <c r="BG65" s="17">
        <f t="shared" si="274"/>
        <v>1.4774846720852532E-3</v>
      </c>
      <c r="BH65" s="17">
        <f t="shared" si="274"/>
        <v>1.425149526349146E-3</v>
      </c>
      <c r="BI65" s="17">
        <f t="shared" si="274"/>
        <v>0</v>
      </c>
      <c r="BJ65" s="17">
        <f t="shared" si="274"/>
        <v>0</v>
      </c>
      <c r="BK65" s="17">
        <f t="shared" si="274"/>
        <v>0</v>
      </c>
      <c r="BL65" s="41">
        <v>1</v>
      </c>
      <c r="BM65" s="42"/>
    </row>
    <row r="66" spans="3:65" x14ac:dyDescent="0.2">
      <c r="D66" s="1"/>
      <c r="E66" s="1"/>
      <c r="F66" s="1"/>
      <c r="G66" s="1"/>
      <c r="H66" s="1"/>
      <c r="L66" s="2"/>
      <c r="N66" s="2"/>
      <c r="P66" s="2"/>
      <c r="Q66" s="1"/>
      <c r="R66" s="2"/>
      <c r="AE66" s="2"/>
      <c r="AJ66" s="2"/>
      <c r="AN66" s="20"/>
      <c r="AO66" s="20"/>
      <c r="BL66" s="3"/>
    </row>
    <row r="67" spans="3:65" x14ac:dyDescent="0.2">
      <c r="AM67" s="19"/>
      <c r="BL67" s="3"/>
    </row>
    <row r="68" spans="3:65" x14ac:dyDescent="0.2">
      <c r="AB68" s="5"/>
      <c r="AC68" s="6"/>
    </row>
    <row r="69" spans="3:65" x14ac:dyDescent="0.2">
      <c r="AB69" s="5"/>
      <c r="AC69" s="6"/>
    </row>
    <row r="70" spans="3:65" x14ac:dyDescent="0.2">
      <c r="AB70" s="5" t="s">
        <v>7</v>
      </c>
      <c r="AC70" s="7">
        <f>BO48</f>
        <v>22530547.252999999</v>
      </c>
    </row>
    <row r="71" spans="3:65" x14ac:dyDescent="0.2">
      <c r="AB71" s="5"/>
      <c r="AC71" s="6"/>
    </row>
    <row r="72" spans="3:65" x14ac:dyDescent="0.2">
      <c r="AB72" s="5"/>
      <c r="AC72" s="6"/>
    </row>
  </sheetData>
  <mergeCells count="33">
    <mergeCell ref="BL65:BM65"/>
    <mergeCell ref="C2:C11"/>
    <mergeCell ref="D2:E11"/>
    <mergeCell ref="C43:C44"/>
    <mergeCell ref="C45:C46"/>
    <mergeCell ref="C59:C60"/>
    <mergeCell ref="C47:C48"/>
    <mergeCell ref="C51:C52"/>
    <mergeCell ref="C53:C54"/>
    <mergeCell ref="C55:C56"/>
    <mergeCell ref="C57:C58"/>
    <mergeCell ref="C33:C34"/>
    <mergeCell ref="C35:C36"/>
    <mergeCell ref="C37:C38"/>
    <mergeCell ref="C39:C40"/>
    <mergeCell ref="BL61:BL62"/>
    <mergeCell ref="BM61:BM62"/>
    <mergeCell ref="BL63:BL64"/>
    <mergeCell ref="BM63:BM64"/>
    <mergeCell ref="BL12:BM12"/>
    <mergeCell ref="F2:BM11"/>
    <mergeCell ref="C41:C42"/>
    <mergeCell ref="C49:C50"/>
    <mergeCell ref="C13:C14"/>
    <mergeCell ref="C15:C16"/>
    <mergeCell ref="C17:C18"/>
    <mergeCell ref="C19:C20"/>
    <mergeCell ref="C21:C22"/>
    <mergeCell ref="C23:C24"/>
    <mergeCell ref="C25:C26"/>
    <mergeCell ref="C27:C28"/>
    <mergeCell ref="C29:C30"/>
    <mergeCell ref="C31:C32"/>
  </mergeCells>
  <phoneticPr fontId="6" type="noConversion"/>
  <pageMargins left="0.19685039370078741" right="0.19685039370078741" top="0.19685039370078741" bottom="0.19685039370078741" header="0" footer="0"/>
  <pageSetup paperSize="8" scale="1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Caroline Avila Martini</dc:creator>
  <cp:lastModifiedBy>WGB - TELA 2</cp:lastModifiedBy>
  <cp:lastPrinted>2019-11-25T12:34:29Z</cp:lastPrinted>
  <dcterms:created xsi:type="dcterms:W3CDTF">2019-09-01T17:20:58Z</dcterms:created>
  <dcterms:modified xsi:type="dcterms:W3CDTF">2023-12-01T19:47:42Z</dcterms:modified>
</cp:coreProperties>
</file>